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hudac-my.sharepoint.com/personal/a_ramesh2_hud_ac_uk/Documents/AAT/2024-25/"/>
    </mc:Choice>
  </mc:AlternateContent>
  <xr:revisionPtr revIDLastSave="3" documentId="8_{483990C1-AA79-48F8-8579-2B3E165FE034}" xr6:coauthVersionLast="47" xr6:coauthVersionMax="47" xr10:uidLastSave="{FEA5F77F-697D-4B1A-B667-D7E765F76205}"/>
  <bookViews>
    <workbookView xWindow="-120" yWindow="-120" windowWidth="29040" windowHeight="15840" xr2:uid="{21CA7506-F3B0-4325-91D3-EEDC56DCB89C}"/>
  </bookViews>
  <sheets>
    <sheet name="UGT AAT" sheetId="1" r:id="rId1"/>
  </sheets>
  <externalReferences>
    <externalReference r:id="rId2"/>
  </externalReferences>
  <definedNames>
    <definedName name="_xlnm._FilterDatabase" localSheetId="0" hidden="1">'UGT AAT'!$A$2:$AA$2</definedName>
    <definedName name="Start_Dates">'[1]2 Start Dates'!$M$4:$Y$23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A27" i="1" s="1"/>
  <c r="P14" i="1"/>
  <c r="E14" i="1"/>
  <c r="V14" i="1" s="1"/>
  <c r="W14" i="1" s="1"/>
  <c r="E13" i="1"/>
  <c r="I13" i="1" s="1"/>
  <c r="P12" i="1"/>
  <c r="I12" i="1"/>
  <c r="L12" i="1" s="1"/>
  <c r="M12" i="1" s="1"/>
  <c r="N12" i="1" s="1"/>
  <c r="O12" i="1" s="1"/>
  <c r="E12" i="1"/>
  <c r="G12" i="1" s="1"/>
  <c r="H12" i="1" s="1"/>
  <c r="P11" i="1"/>
  <c r="E11" i="1"/>
  <c r="G11" i="1" s="1"/>
  <c r="H11" i="1" s="1"/>
  <c r="P10" i="1"/>
  <c r="G10" i="1"/>
  <c r="H10" i="1" s="1"/>
  <c r="E10" i="1"/>
  <c r="R10" i="1" s="1"/>
  <c r="E9" i="1"/>
  <c r="P9" i="1" s="1"/>
  <c r="P8" i="1"/>
  <c r="E8" i="1"/>
  <c r="V8" i="1" s="1"/>
  <c r="W8" i="1" s="1"/>
  <c r="W7" i="1"/>
  <c r="V7" i="1"/>
  <c r="P7" i="1"/>
  <c r="I7" i="1"/>
  <c r="L7" i="1" s="1"/>
  <c r="M7" i="1" s="1"/>
  <c r="N7" i="1" s="1"/>
  <c r="O7" i="1" s="1"/>
  <c r="E7" i="1"/>
  <c r="G7" i="1" s="1"/>
  <c r="H7" i="1" s="1"/>
  <c r="E6" i="1"/>
  <c r="V6" i="1" s="1"/>
  <c r="W6" i="1" s="1"/>
  <c r="W5" i="1"/>
  <c r="V5" i="1"/>
  <c r="P5" i="1"/>
  <c r="I5" i="1"/>
  <c r="L5" i="1" s="1"/>
  <c r="M5" i="1" s="1"/>
  <c r="N5" i="1" s="1"/>
  <c r="O5" i="1" s="1"/>
  <c r="G5" i="1"/>
  <c r="H5" i="1" s="1"/>
  <c r="E5" i="1"/>
  <c r="R5" i="1" s="1"/>
  <c r="R4" i="1"/>
  <c r="S4" i="1" s="1"/>
  <c r="T4" i="1" s="1"/>
  <c r="F4" i="1"/>
  <c r="E4" i="1"/>
  <c r="V4" i="1" s="1"/>
  <c r="W4" i="1" s="1"/>
  <c r="E3" i="1"/>
  <c r="V3" i="1" s="1"/>
  <c r="W3" i="1" s="1"/>
  <c r="A28" i="1" l="1"/>
  <c r="E27" i="1"/>
  <c r="A39" i="1"/>
  <c r="Q10" i="1"/>
  <c r="S10" i="1"/>
  <c r="T10" i="1" s="1"/>
  <c r="X4" i="1"/>
  <c r="Y4" i="1" s="1"/>
  <c r="Z4" i="1" s="1"/>
  <c r="AA4" i="1" s="1"/>
  <c r="U4" i="1"/>
  <c r="L13" i="1"/>
  <c r="M13" i="1" s="1"/>
  <c r="N13" i="1" s="1"/>
  <c r="O13" i="1" s="1"/>
  <c r="J13" i="1"/>
  <c r="K13" i="1" s="1"/>
  <c r="S5" i="1"/>
  <c r="T5" i="1" s="1"/>
  <c r="Q5" i="1"/>
  <c r="F9" i="1"/>
  <c r="R9" i="1"/>
  <c r="V13" i="1"/>
  <c r="W13" i="1" s="1"/>
  <c r="P6" i="1"/>
  <c r="F8" i="1"/>
  <c r="R8" i="1"/>
  <c r="G9" i="1"/>
  <c r="H9" i="1" s="1"/>
  <c r="I11" i="1"/>
  <c r="J12" i="1"/>
  <c r="K12" i="1" s="1"/>
  <c r="V12" i="1"/>
  <c r="W12" i="1" s="1"/>
  <c r="F7" i="1"/>
  <c r="R7" i="1"/>
  <c r="G8" i="1"/>
  <c r="H8" i="1" s="1"/>
  <c r="I10" i="1"/>
  <c r="V11" i="1"/>
  <c r="W11" i="1" s="1"/>
  <c r="P4" i="1"/>
  <c r="F6" i="1"/>
  <c r="R6" i="1"/>
  <c r="I9" i="1"/>
  <c r="V10" i="1"/>
  <c r="W10" i="1" s="1"/>
  <c r="P3" i="1"/>
  <c r="Q4" i="1"/>
  <c r="F5" i="1"/>
  <c r="G6" i="1"/>
  <c r="H6" i="1" s="1"/>
  <c r="I8" i="1"/>
  <c r="V9" i="1"/>
  <c r="W9" i="1" s="1"/>
  <c r="A16" i="1"/>
  <c r="F3" i="1"/>
  <c r="R3" i="1"/>
  <c r="G4" i="1"/>
  <c r="H4" i="1" s="1"/>
  <c r="I6" i="1"/>
  <c r="J7" i="1"/>
  <c r="K7" i="1" s="1"/>
  <c r="P13" i="1"/>
  <c r="E15" i="1"/>
  <c r="G3" i="1"/>
  <c r="H3" i="1" s="1"/>
  <c r="F14" i="1"/>
  <c r="R14" i="1"/>
  <c r="I4" i="1"/>
  <c r="J5" i="1"/>
  <c r="K5" i="1" s="1"/>
  <c r="F13" i="1"/>
  <c r="R13" i="1"/>
  <c r="G14" i="1"/>
  <c r="H14" i="1" s="1"/>
  <c r="I3" i="1"/>
  <c r="F12" i="1"/>
  <c r="R12" i="1"/>
  <c r="G13" i="1"/>
  <c r="H13" i="1" s="1"/>
  <c r="F11" i="1"/>
  <c r="R11" i="1"/>
  <c r="I14" i="1"/>
  <c r="F10" i="1"/>
  <c r="S13" i="1" l="1"/>
  <c r="T13" i="1" s="1"/>
  <c r="Q13" i="1"/>
  <c r="G27" i="1"/>
  <c r="H27" i="1" s="1"/>
  <c r="F27" i="1"/>
  <c r="V27" i="1"/>
  <c r="W27" i="1" s="1"/>
  <c r="R27" i="1"/>
  <c r="P27" i="1"/>
  <c r="I27" i="1"/>
  <c r="L4" i="1"/>
  <c r="M4" i="1" s="1"/>
  <c r="N4" i="1" s="1"/>
  <c r="O4" i="1" s="1"/>
  <c r="J4" i="1"/>
  <c r="K4" i="1" s="1"/>
  <c r="L10" i="1"/>
  <c r="M10" i="1" s="1"/>
  <c r="N10" i="1" s="1"/>
  <c r="O10" i="1" s="1"/>
  <c r="J10" i="1"/>
  <c r="K10" i="1" s="1"/>
  <c r="J14" i="1"/>
  <c r="K14" i="1" s="1"/>
  <c r="L14" i="1"/>
  <c r="M14" i="1" s="1"/>
  <c r="N14" i="1" s="1"/>
  <c r="O14" i="1" s="1"/>
  <c r="S11" i="1"/>
  <c r="T11" i="1" s="1"/>
  <c r="Q11" i="1"/>
  <c r="S7" i="1"/>
  <c r="T7" i="1" s="1"/>
  <c r="Q7" i="1"/>
  <c r="X5" i="1"/>
  <c r="Y5" i="1" s="1"/>
  <c r="Z5" i="1" s="1"/>
  <c r="AA5" i="1" s="1"/>
  <c r="U5" i="1"/>
  <c r="V15" i="1"/>
  <c r="W15" i="1" s="1"/>
  <c r="I15" i="1"/>
  <c r="G15" i="1"/>
  <c r="H15" i="1" s="1"/>
  <c r="R15" i="1"/>
  <c r="F15" i="1"/>
  <c r="P15" i="1"/>
  <c r="A51" i="1"/>
  <c r="E39" i="1"/>
  <c r="A40" i="1"/>
  <c r="S14" i="1"/>
  <c r="T14" i="1" s="1"/>
  <c r="Q14" i="1"/>
  <c r="S12" i="1"/>
  <c r="T12" i="1" s="1"/>
  <c r="Q12" i="1"/>
  <c r="E16" i="1"/>
  <c r="A17" i="1"/>
  <c r="Q9" i="1"/>
  <c r="S9" i="1"/>
  <c r="T9" i="1" s="1"/>
  <c r="L8" i="1"/>
  <c r="M8" i="1" s="1"/>
  <c r="N8" i="1" s="1"/>
  <c r="O8" i="1" s="1"/>
  <c r="J8" i="1"/>
  <c r="K8" i="1" s="1"/>
  <c r="L11" i="1"/>
  <c r="M11" i="1" s="1"/>
  <c r="N11" i="1" s="1"/>
  <c r="O11" i="1" s="1"/>
  <c r="J11" i="1"/>
  <c r="K11" i="1" s="1"/>
  <c r="S3" i="1"/>
  <c r="T3" i="1" s="1"/>
  <c r="Q3" i="1"/>
  <c r="E28" i="1"/>
  <c r="A29" i="1"/>
  <c r="J3" i="1"/>
  <c r="K3" i="1" s="1"/>
  <c r="L3" i="1"/>
  <c r="M3" i="1" s="1"/>
  <c r="N3" i="1" s="1"/>
  <c r="O3" i="1" s="1"/>
  <c r="L6" i="1"/>
  <c r="M6" i="1" s="1"/>
  <c r="N6" i="1" s="1"/>
  <c r="O6" i="1" s="1"/>
  <c r="J6" i="1"/>
  <c r="K6" i="1" s="1"/>
  <c r="L9" i="1"/>
  <c r="M9" i="1" s="1"/>
  <c r="N9" i="1" s="1"/>
  <c r="O9" i="1" s="1"/>
  <c r="J9" i="1"/>
  <c r="K9" i="1" s="1"/>
  <c r="S6" i="1"/>
  <c r="T6" i="1" s="1"/>
  <c r="Q6" i="1"/>
  <c r="S8" i="1"/>
  <c r="T8" i="1" s="1"/>
  <c r="Q8" i="1"/>
  <c r="X10" i="1"/>
  <c r="Y10" i="1" s="1"/>
  <c r="Z10" i="1" s="1"/>
  <c r="AA10" i="1" s="1"/>
  <c r="U10" i="1"/>
  <c r="A52" i="1" l="1"/>
  <c r="A63" i="1"/>
  <c r="E51" i="1"/>
  <c r="A30" i="1"/>
  <c r="E29" i="1"/>
  <c r="E40" i="1"/>
  <c r="A41" i="1"/>
  <c r="X6" i="1"/>
  <c r="Y6" i="1" s="1"/>
  <c r="Z6" i="1" s="1"/>
  <c r="AA6" i="1" s="1"/>
  <c r="U6" i="1"/>
  <c r="X11" i="1"/>
  <c r="Y11" i="1" s="1"/>
  <c r="Z11" i="1" s="1"/>
  <c r="AA11" i="1" s="1"/>
  <c r="U11" i="1"/>
  <c r="S15" i="1"/>
  <c r="T15" i="1" s="1"/>
  <c r="Q15" i="1"/>
  <c r="J15" i="1"/>
  <c r="K15" i="1" s="1"/>
  <c r="L15" i="1"/>
  <c r="M15" i="1" s="1"/>
  <c r="N15" i="1" s="1"/>
  <c r="O15" i="1" s="1"/>
  <c r="V28" i="1"/>
  <c r="W28" i="1" s="1"/>
  <c r="R28" i="1"/>
  <c r="P28" i="1"/>
  <c r="I28" i="1"/>
  <c r="G28" i="1"/>
  <c r="H28" i="1" s="1"/>
  <c r="F28" i="1"/>
  <c r="X12" i="1"/>
  <c r="Y12" i="1" s="1"/>
  <c r="Z12" i="1" s="1"/>
  <c r="AA12" i="1" s="1"/>
  <c r="U12" i="1"/>
  <c r="L27" i="1"/>
  <c r="M27" i="1" s="1"/>
  <c r="N27" i="1" s="1"/>
  <c r="O27" i="1" s="1"/>
  <c r="J27" i="1"/>
  <c r="K27" i="1" s="1"/>
  <c r="V39" i="1"/>
  <c r="W39" i="1" s="1"/>
  <c r="R39" i="1"/>
  <c r="P39" i="1"/>
  <c r="I39" i="1"/>
  <c r="G39" i="1"/>
  <c r="H39" i="1" s="1"/>
  <c r="F39" i="1"/>
  <c r="U13" i="1"/>
  <c r="X13" i="1"/>
  <c r="Y13" i="1" s="1"/>
  <c r="Z13" i="1" s="1"/>
  <c r="AA13" i="1" s="1"/>
  <c r="E17" i="1"/>
  <c r="A18" i="1"/>
  <c r="X9" i="1"/>
  <c r="Y9" i="1" s="1"/>
  <c r="Z9" i="1" s="1"/>
  <c r="AA9" i="1" s="1"/>
  <c r="U9" i="1"/>
  <c r="V16" i="1"/>
  <c r="W16" i="1" s="1"/>
  <c r="I16" i="1"/>
  <c r="G16" i="1"/>
  <c r="H16" i="1" s="1"/>
  <c r="R16" i="1"/>
  <c r="F16" i="1"/>
  <c r="P16" i="1"/>
  <c r="X8" i="1"/>
  <c r="Y8" i="1" s="1"/>
  <c r="Z8" i="1" s="1"/>
  <c r="AA8" i="1" s="1"/>
  <c r="U8" i="1"/>
  <c r="U3" i="1"/>
  <c r="X3" i="1"/>
  <c r="Y3" i="1" s="1"/>
  <c r="Z3" i="1" s="1"/>
  <c r="AA3" i="1" s="1"/>
  <c r="U14" i="1"/>
  <c r="X14" i="1"/>
  <c r="Y14" i="1" s="1"/>
  <c r="Z14" i="1" s="1"/>
  <c r="AA14" i="1" s="1"/>
  <c r="S27" i="1"/>
  <c r="T27" i="1" s="1"/>
  <c r="Q27" i="1"/>
  <c r="X7" i="1"/>
  <c r="Y7" i="1" s="1"/>
  <c r="Z7" i="1" s="1"/>
  <c r="AA7" i="1" s="1"/>
  <c r="U7" i="1"/>
  <c r="V51" i="1" l="1"/>
  <c r="W51" i="1" s="1"/>
  <c r="I51" i="1"/>
  <c r="G51" i="1"/>
  <c r="H51" i="1" s="1"/>
  <c r="R51" i="1"/>
  <c r="P51" i="1"/>
  <c r="F51" i="1"/>
  <c r="X27" i="1"/>
  <c r="Y27" i="1" s="1"/>
  <c r="Z27" i="1" s="1"/>
  <c r="AA27" i="1" s="1"/>
  <c r="U27" i="1"/>
  <c r="E52" i="1"/>
  <c r="A53" i="1"/>
  <c r="U15" i="1"/>
  <c r="X15" i="1"/>
  <c r="Y15" i="1" s="1"/>
  <c r="Z15" i="1" s="1"/>
  <c r="AA15" i="1" s="1"/>
  <c r="V17" i="1"/>
  <c r="W17" i="1" s="1"/>
  <c r="I17" i="1"/>
  <c r="G17" i="1"/>
  <c r="H17" i="1" s="1"/>
  <c r="R17" i="1"/>
  <c r="F17" i="1"/>
  <c r="P17" i="1"/>
  <c r="E63" i="1"/>
  <c r="A75" i="1"/>
  <c r="A64" i="1"/>
  <c r="E18" i="1"/>
  <c r="A19" i="1"/>
  <c r="E30" i="1"/>
  <c r="A31" i="1"/>
  <c r="J16" i="1"/>
  <c r="K16" i="1" s="1"/>
  <c r="L16" i="1"/>
  <c r="M16" i="1" s="1"/>
  <c r="N16" i="1" s="1"/>
  <c r="O16" i="1" s="1"/>
  <c r="S39" i="1"/>
  <c r="T39" i="1" s="1"/>
  <c r="Q39" i="1"/>
  <c r="L28" i="1"/>
  <c r="M28" i="1" s="1"/>
  <c r="N28" i="1" s="1"/>
  <c r="O28" i="1" s="1"/>
  <c r="J28" i="1"/>
  <c r="K28" i="1" s="1"/>
  <c r="E41" i="1"/>
  <c r="A42" i="1"/>
  <c r="V40" i="1"/>
  <c r="W40" i="1" s="1"/>
  <c r="R40" i="1"/>
  <c r="P40" i="1"/>
  <c r="I40" i="1"/>
  <c r="G40" i="1"/>
  <c r="H40" i="1" s="1"/>
  <c r="F40" i="1"/>
  <c r="S16" i="1"/>
  <c r="T16" i="1" s="1"/>
  <c r="Q16" i="1"/>
  <c r="J39" i="1"/>
  <c r="K39" i="1" s="1"/>
  <c r="L39" i="1"/>
  <c r="M39" i="1" s="1"/>
  <c r="N39" i="1" s="1"/>
  <c r="O39" i="1" s="1"/>
  <c r="S28" i="1"/>
  <c r="T28" i="1" s="1"/>
  <c r="Q28" i="1"/>
  <c r="V29" i="1"/>
  <c r="W29" i="1" s="1"/>
  <c r="R29" i="1"/>
  <c r="P29" i="1"/>
  <c r="I29" i="1"/>
  <c r="G29" i="1"/>
  <c r="H29" i="1" s="1"/>
  <c r="F29" i="1"/>
  <c r="J51" i="1" l="1"/>
  <c r="K51" i="1" s="1"/>
  <c r="L51" i="1"/>
  <c r="M51" i="1" s="1"/>
  <c r="N51" i="1" s="1"/>
  <c r="O51" i="1" s="1"/>
  <c r="J40" i="1"/>
  <c r="K40" i="1" s="1"/>
  <c r="L40" i="1"/>
  <c r="M40" i="1" s="1"/>
  <c r="N40" i="1" s="1"/>
  <c r="O40" i="1" s="1"/>
  <c r="V18" i="1"/>
  <c r="W18" i="1" s="1"/>
  <c r="I18" i="1"/>
  <c r="G18" i="1"/>
  <c r="H18" i="1" s="1"/>
  <c r="R18" i="1"/>
  <c r="F18" i="1"/>
  <c r="P18" i="1"/>
  <c r="A54" i="1"/>
  <c r="E53" i="1"/>
  <c r="J17" i="1"/>
  <c r="K17" i="1" s="1"/>
  <c r="L17" i="1"/>
  <c r="M17" i="1" s="1"/>
  <c r="N17" i="1" s="1"/>
  <c r="O17" i="1" s="1"/>
  <c r="V30" i="1"/>
  <c r="W30" i="1" s="1"/>
  <c r="R30" i="1"/>
  <c r="P30" i="1"/>
  <c r="I30" i="1"/>
  <c r="G30" i="1"/>
  <c r="H30" i="1" s="1"/>
  <c r="F30" i="1"/>
  <c r="E19" i="1"/>
  <c r="A20" i="1"/>
  <c r="E42" i="1"/>
  <c r="A43" i="1"/>
  <c r="A65" i="1"/>
  <c r="E64" i="1"/>
  <c r="V52" i="1"/>
  <c r="W52" i="1" s="1"/>
  <c r="I52" i="1"/>
  <c r="G52" i="1"/>
  <c r="H52" i="1" s="1"/>
  <c r="P52" i="1"/>
  <c r="F52" i="1"/>
  <c r="R52" i="1"/>
  <c r="S29" i="1"/>
  <c r="T29" i="1" s="1"/>
  <c r="Q29" i="1"/>
  <c r="X28" i="1"/>
  <c r="Y28" i="1" s="1"/>
  <c r="Z28" i="1" s="1"/>
  <c r="AA28" i="1" s="1"/>
  <c r="U28" i="1"/>
  <c r="V41" i="1"/>
  <c r="W41" i="1" s="1"/>
  <c r="R41" i="1"/>
  <c r="P41" i="1"/>
  <c r="I41" i="1"/>
  <c r="G41" i="1"/>
  <c r="H41" i="1" s="1"/>
  <c r="F41" i="1"/>
  <c r="A87" i="1"/>
  <c r="E75" i="1"/>
  <c r="A76" i="1"/>
  <c r="E31" i="1"/>
  <c r="A32" i="1"/>
  <c r="S40" i="1"/>
  <c r="T40" i="1" s="1"/>
  <c r="Q40" i="1"/>
  <c r="V63" i="1"/>
  <c r="W63" i="1" s="1"/>
  <c r="I63" i="1"/>
  <c r="G63" i="1"/>
  <c r="H63" i="1" s="1"/>
  <c r="P63" i="1"/>
  <c r="R63" i="1"/>
  <c r="F63" i="1"/>
  <c r="L29" i="1"/>
  <c r="M29" i="1" s="1"/>
  <c r="N29" i="1" s="1"/>
  <c r="O29" i="1" s="1"/>
  <c r="J29" i="1"/>
  <c r="K29" i="1" s="1"/>
  <c r="U16" i="1"/>
  <c r="X16" i="1"/>
  <c r="Y16" i="1" s="1"/>
  <c r="Z16" i="1" s="1"/>
  <c r="AA16" i="1" s="1"/>
  <c r="U39" i="1"/>
  <c r="X39" i="1"/>
  <c r="Y39" i="1" s="1"/>
  <c r="Z39" i="1" s="1"/>
  <c r="AA39" i="1" s="1"/>
  <c r="S17" i="1"/>
  <c r="T17" i="1" s="1"/>
  <c r="Q17" i="1"/>
  <c r="S51" i="1"/>
  <c r="T51" i="1" s="1"/>
  <c r="Q51" i="1"/>
  <c r="S63" i="1" l="1"/>
  <c r="T63" i="1" s="1"/>
  <c r="Q63" i="1"/>
  <c r="U17" i="1"/>
  <c r="X17" i="1"/>
  <c r="Y17" i="1" s="1"/>
  <c r="Z17" i="1" s="1"/>
  <c r="AA17" i="1" s="1"/>
  <c r="A66" i="1"/>
  <c r="E65" i="1"/>
  <c r="A55" i="1"/>
  <c r="E54" i="1"/>
  <c r="V64" i="1"/>
  <c r="W64" i="1" s="1"/>
  <c r="I64" i="1"/>
  <c r="G64" i="1"/>
  <c r="H64" i="1" s="1"/>
  <c r="F64" i="1"/>
  <c r="R64" i="1"/>
  <c r="P64" i="1"/>
  <c r="U40" i="1"/>
  <c r="X40" i="1"/>
  <c r="Y40" i="1" s="1"/>
  <c r="Z40" i="1" s="1"/>
  <c r="AA40" i="1" s="1"/>
  <c r="V31" i="1"/>
  <c r="W31" i="1" s="1"/>
  <c r="R31" i="1"/>
  <c r="P31" i="1"/>
  <c r="I31" i="1"/>
  <c r="G31" i="1"/>
  <c r="H31" i="1" s="1"/>
  <c r="F31" i="1"/>
  <c r="E20" i="1"/>
  <c r="A21" i="1"/>
  <c r="S41" i="1"/>
  <c r="T41" i="1" s="1"/>
  <c r="Q41" i="1"/>
  <c r="E43" i="1"/>
  <c r="A44" i="1"/>
  <c r="E76" i="1"/>
  <c r="A77" i="1"/>
  <c r="U29" i="1"/>
  <c r="X29" i="1"/>
  <c r="Y29" i="1" s="1"/>
  <c r="Z29" i="1" s="1"/>
  <c r="AA29" i="1" s="1"/>
  <c r="V19" i="1"/>
  <c r="W19" i="1" s="1"/>
  <c r="I19" i="1"/>
  <c r="G19" i="1"/>
  <c r="H19" i="1" s="1"/>
  <c r="R19" i="1"/>
  <c r="F19" i="1"/>
  <c r="P19" i="1"/>
  <c r="J18" i="1"/>
  <c r="K18" i="1" s="1"/>
  <c r="L18" i="1"/>
  <c r="M18" i="1" s="1"/>
  <c r="N18" i="1" s="1"/>
  <c r="O18" i="1" s="1"/>
  <c r="V53" i="1"/>
  <c r="W53" i="1" s="1"/>
  <c r="I53" i="1"/>
  <c r="G53" i="1"/>
  <c r="H53" i="1" s="1"/>
  <c r="R53" i="1"/>
  <c r="F53" i="1"/>
  <c r="P53" i="1"/>
  <c r="E32" i="1"/>
  <c r="A33" i="1"/>
  <c r="V75" i="1"/>
  <c r="W75" i="1" s="1"/>
  <c r="I75" i="1"/>
  <c r="G75" i="1"/>
  <c r="H75" i="1" s="1"/>
  <c r="R75" i="1"/>
  <c r="F75" i="1"/>
  <c r="P75" i="1"/>
  <c r="S52" i="1"/>
  <c r="T52" i="1" s="1"/>
  <c r="Q52" i="1"/>
  <c r="S18" i="1"/>
  <c r="T18" i="1" s="1"/>
  <c r="Q18" i="1"/>
  <c r="J30" i="1"/>
  <c r="K30" i="1" s="1"/>
  <c r="L30" i="1"/>
  <c r="M30" i="1" s="1"/>
  <c r="N30" i="1" s="1"/>
  <c r="O30" i="1" s="1"/>
  <c r="V42" i="1"/>
  <c r="W42" i="1" s="1"/>
  <c r="R42" i="1"/>
  <c r="P42" i="1"/>
  <c r="I42" i="1"/>
  <c r="G42" i="1"/>
  <c r="H42" i="1" s="1"/>
  <c r="F42" i="1"/>
  <c r="E87" i="1"/>
  <c r="A99" i="1"/>
  <c r="A88" i="1"/>
  <c r="U51" i="1"/>
  <c r="X51" i="1"/>
  <c r="Y51" i="1" s="1"/>
  <c r="Z51" i="1" s="1"/>
  <c r="AA51" i="1" s="1"/>
  <c r="J41" i="1"/>
  <c r="K41" i="1" s="1"/>
  <c r="L41" i="1"/>
  <c r="M41" i="1" s="1"/>
  <c r="N41" i="1" s="1"/>
  <c r="O41" i="1" s="1"/>
  <c r="J52" i="1"/>
  <c r="K52" i="1" s="1"/>
  <c r="L52" i="1"/>
  <c r="M52" i="1" s="1"/>
  <c r="N52" i="1" s="1"/>
  <c r="O52" i="1" s="1"/>
  <c r="S30" i="1"/>
  <c r="T30" i="1" s="1"/>
  <c r="Q30" i="1"/>
  <c r="L63" i="1"/>
  <c r="M63" i="1" s="1"/>
  <c r="N63" i="1" s="1"/>
  <c r="O63" i="1" s="1"/>
  <c r="J63" i="1"/>
  <c r="K63" i="1" s="1"/>
  <c r="E44" i="1" l="1"/>
  <c r="A45" i="1"/>
  <c r="V43" i="1"/>
  <c r="W43" i="1" s="1"/>
  <c r="R43" i="1"/>
  <c r="P43" i="1"/>
  <c r="I43" i="1"/>
  <c r="G43" i="1"/>
  <c r="H43" i="1" s="1"/>
  <c r="F43" i="1"/>
  <c r="L75" i="1"/>
  <c r="M75" i="1" s="1"/>
  <c r="N75" i="1" s="1"/>
  <c r="O75" i="1" s="1"/>
  <c r="J75" i="1"/>
  <c r="K75" i="1" s="1"/>
  <c r="U41" i="1"/>
  <c r="X41" i="1"/>
  <c r="Y41" i="1" s="1"/>
  <c r="Z41" i="1" s="1"/>
  <c r="AA41" i="1" s="1"/>
  <c r="S64" i="1"/>
  <c r="T64" i="1" s="1"/>
  <c r="Q64" i="1"/>
  <c r="E33" i="1"/>
  <c r="A34" i="1"/>
  <c r="S19" i="1"/>
  <c r="T19" i="1" s="1"/>
  <c r="Q19" i="1"/>
  <c r="L64" i="1"/>
  <c r="M64" i="1" s="1"/>
  <c r="N64" i="1" s="1"/>
  <c r="O64" i="1" s="1"/>
  <c r="J64" i="1"/>
  <c r="K64" i="1" s="1"/>
  <c r="E88" i="1"/>
  <c r="A89" i="1"/>
  <c r="U18" i="1"/>
  <c r="X18" i="1"/>
  <c r="Y18" i="1" s="1"/>
  <c r="Z18" i="1" s="1"/>
  <c r="AA18" i="1" s="1"/>
  <c r="J42" i="1"/>
  <c r="K42" i="1" s="1"/>
  <c r="L42" i="1"/>
  <c r="M42" i="1" s="1"/>
  <c r="N42" i="1" s="1"/>
  <c r="O42" i="1" s="1"/>
  <c r="X63" i="1"/>
  <c r="Y63" i="1" s="1"/>
  <c r="Z63" i="1" s="1"/>
  <c r="AA63" i="1" s="1"/>
  <c r="U63" i="1"/>
  <c r="V32" i="1"/>
  <c r="W32" i="1" s="1"/>
  <c r="R32" i="1"/>
  <c r="P32" i="1"/>
  <c r="I32" i="1"/>
  <c r="G32" i="1"/>
  <c r="H32" i="1" s="1"/>
  <c r="F32" i="1"/>
  <c r="J19" i="1"/>
  <c r="K19" i="1" s="1"/>
  <c r="L19" i="1"/>
  <c r="M19" i="1" s="1"/>
  <c r="N19" i="1" s="1"/>
  <c r="O19" i="1" s="1"/>
  <c r="E99" i="1"/>
  <c r="A111" i="1"/>
  <c r="A100" i="1"/>
  <c r="S53" i="1"/>
  <c r="T53" i="1" s="1"/>
  <c r="Q53" i="1"/>
  <c r="J31" i="1"/>
  <c r="K31" i="1" s="1"/>
  <c r="L31" i="1"/>
  <c r="M31" i="1" s="1"/>
  <c r="N31" i="1" s="1"/>
  <c r="O31" i="1" s="1"/>
  <c r="V54" i="1"/>
  <c r="W54" i="1" s="1"/>
  <c r="I54" i="1"/>
  <c r="G54" i="1"/>
  <c r="H54" i="1" s="1"/>
  <c r="P54" i="1"/>
  <c r="F54" i="1"/>
  <c r="R54" i="1"/>
  <c r="U30" i="1"/>
  <c r="X30" i="1"/>
  <c r="Y30" i="1" s="1"/>
  <c r="Z30" i="1" s="1"/>
  <c r="AA30" i="1" s="1"/>
  <c r="S75" i="1"/>
  <c r="T75" i="1" s="1"/>
  <c r="Q75" i="1"/>
  <c r="S42" i="1"/>
  <c r="T42" i="1" s="1"/>
  <c r="Q42" i="1"/>
  <c r="E21" i="1"/>
  <c r="A22" i="1"/>
  <c r="V20" i="1"/>
  <c r="W20" i="1" s="1"/>
  <c r="I20" i="1"/>
  <c r="G20" i="1"/>
  <c r="H20" i="1" s="1"/>
  <c r="R20" i="1"/>
  <c r="F20" i="1"/>
  <c r="P20" i="1"/>
  <c r="V87" i="1"/>
  <c r="W87" i="1" s="1"/>
  <c r="I87" i="1"/>
  <c r="G87" i="1"/>
  <c r="H87" i="1" s="1"/>
  <c r="R87" i="1"/>
  <c r="F87" i="1"/>
  <c r="P87" i="1"/>
  <c r="U52" i="1"/>
  <c r="X52" i="1"/>
  <c r="Y52" i="1" s="1"/>
  <c r="Z52" i="1" s="1"/>
  <c r="AA52" i="1" s="1"/>
  <c r="E55" i="1"/>
  <c r="A56" i="1"/>
  <c r="L53" i="1"/>
  <c r="M53" i="1" s="1"/>
  <c r="N53" i="1" s="1"/>
  <c r="O53" i="1" s="1"/>
  <c r="J53" i="1"/>
  <c r="K53" i="1" s="1"/>
  <c r="E77" i="1"/>
  <c r="A78" i="1"/>
  <c r="S31" i="1"/>
  <c r="T31" i="1" s="1"/>
  <c r="Q31" i="1"/>
  <c r="V65" i="1"/>
  <c r="W65" i="1" s="1"/>
  <c r="I65" i="1"/>
  <c r="G65" i="1"/>
  <c r="H65" i="1" s="1"/>
  <c r="R65" i="1"/>
  <c r="F65" i="1"/>
  <c r="P65" i="1"/>
  <c r="V76" i="1"/>
  <c r="W76" i="1" s="1"/>
  <c r="I76" i="1"/>
  <c r="G76" i="1"/>
  <c r="H76" i="1" s="1"/>
  <c r="R76" i="1"/>
  <c r="F76" i="1"/>
  <c r="P76" i="1"/>
  <c r="A67" i="1"/>
  <c r="E66" i="1"/>
  <c r="V77" i="1" l="1"/>
  <c r="W77" i="1" s="1"/>
  <c r="I77" i="1"/>
  <c r="G77" i="1"/>
  <c r="H77" i="1" s="1"/>
  <c r="R77" i="1"/>
  <c r="F77" i="1"/>
  <c r="P77" i="1"/>
  <c r="L76" i="1"/>
  <c r="M76" i="1" s="1"/>
  <c r="N76" i="1" s="1"/>
  <c r="O76" i="1" s="1"/>
  <c r="J76" i="1"/>
  <c r="K76" i="1" s="1"/>
  <c r="E45" i="1"/>
  <c r="A46" i="1"/>
  <c r="S20" i="1"/>
  <c r="T20" i="1" s="1"/>
  <c r="Q20" i="1"/>
  <c r="S65" i="1"/>
  <c r="T65" i="1" s="1"/>
  <c r="Q65" i="1"/>
  <c r="J20" i="1"/>
  <c r="K20" i="1" s="1"/>
  <c r="L20" i="1"/>
  <c r="M20" i="1" s="1"/>
  <c r="N20" i="1" s="1"/>
  <c r="O20" i="1" s="1"/>
  <c r="E89" i="1"/>
  <c r="A90" i="1"/>
  <c r="E111" i="1"/>
  <c r="A112" i="1"/>
  <c r="V66" i="1"/>
  <c r="W66" i="1" s="1"/>
  <c r="I66" i="1"/>
  <c r="G66" i="1"/>
  <c r="H66" i="1" s="1"/>
  <c r="P66" i="1"/>
  <c r="F66" i="1"/>
  <c r="R66" i="1"/>
  <c r="L65" i="1"/>
  <c r="M65" i="1" s="1"/>
  <c r="N65" i="1" s="1"/>
  <c r="O65" i="1" s="1"/>
  <c r="J65" i="1"/>
  <c r="K65" i="1" s="1"/>
  <c r="E22" i="1"/>
  <c r="A23" i="1"/>
  <c r="L54" i="1"/>
  <c r="M54" i="1" s="1"/>
  <c r="N54" i="1" s="1"/>
  <c r="O54" i="1" s="1"/>
  <c r="J54" i="1"/>
  <c r="K54" i="1" s="1"/>
  <c r="V88" i="1"/>
  <c r="W88" i="1" s="1"/>
  <c r="I88" i="1"/>
  <c r="G88" i="1"/>
  <c r="H88" i="1" s="1"/>
  <c r="R88" i="1"/>
  <c r="F88" i="1"/>
  <c r="P88" i="1"/>
  <c r="X75" i="1"/>
  <c r="Y75" i="1" s="1"/>
  <c r="Z75" i="1" s="1"/>
  <c r="AA75" i="1" s="1"/>
  <c r="U75" i="1"/>
  <c r="V99" i="1"/>
  <c r="W99" i="1" s="1"/>
  <c r="I99" i="1"/>
  <c r="G99" i="1"/>
  <c r="H99" i="1" s="1"/>
  <c r="R99" i="1"/>
  <c r="F99" i="1"/>
  <c r="P99" i="1"/>
  <c r="E67" i="1"/>
  <c r="A68" i="1"/>
  <c r="V21" i="1"/>
  <c r="W21" i="1" s="1"/>
  <c r="I21" i="1"/>
  <c r="G21" i="1"/>
  <c r="H21" i="1" s="1"/>
  <c r="R21" i="1"/>
  <c r="F21" i="1"/>
  <c r="P21" i="1"/>
  <c r="J32" i="1"/>
  <c r="K32" i="1" s="1"/>
  <c r="L32" i="1"/>
  <c r="M32" i="1" s="1"/>
  <c r="N32" i="1" s="1"/>
  <c r="O32" i="1" s="1"/>
  <c r="E34" i="1"/>
  <c r="A35" i="1"/>
  <c r="E100" i="1"/>
  <c r="A101" i="1"/>
  <c r="V55" i="1"/>
  <c r="W55" i="1" s="1"/>
  <c r="I55" i="1"/>
  <c r="G55" i="1"/>
  <c r="H55" i="1" s="1"/>
  <c r="P55" i="1"/>
  <c r="F55" i="1"/>
  <c r="R55" i="1"/>
  <c r="S87" i="1"/>
  <c r="T87" i="1" s="1"/>
  <c r="Q87" i="1"/>
  <c r="X53" i="1"/>
  <c r="Y53" i="1" s="1"/>
  <c r="Z53" i="1" s="1"/>
  <c r="AA53" i="1" s="1"/>
  <c r="U53" i="1"/>
  <c r="U31" i="1"/>
  <c r="X31" i="1"/>
  <c r="Y31" i="1" s="1"/>
  <c r="Z31" i="1" s="1"/>
  <c r="AA31" i="1" s="1"/>
  <c r="U42" i="1"/>
  <c r="X42" i="1"/>
  <c r="Y42" i="1" s="1"/>
  <c r="Z42" i="1" s="1"/>
  <c r="AA42" i="1" s="1"/>
  <c r="S32" i="1"/>
  <c r="T32" i="1" s="1"/>
  <c r="Q32" i="1"/>
  <c r="J43" i="1"/>
  <c r="K43" i="1" s="1"/>
  <c r="L43" i="1"/>
  <c r="M43" i="1" s="1"/>
  <c r="N43" i="1" s="1"/>
  <c r="O43" i="1" s="1"/>
  <c r="S76" i="1"/>
  <c r="T76" i="1" s="1"/>
  <c r="Q76" i="1"/>
  <c r="E78" i="1"/>
  <c r="A79" i="1"/>
  <c r="J87" i="1"/>
  <c r="K87" i="1" s="1"/>
  <c r="L87" i="1"/>
  <c r="M87" i="1" s="1"/>
  <c r="N87" i="1" s="1"/>
  <c r="O87" i="1" s="1"/>
  <c r="U19" i="1"/>
  <c r="X19" i="1"/>
  <c r="Y19" i="1" s="1"/>
  <c r="Z19" i="1" s="1"/>
  <c r="AA19" i="1" s="1"/>
  <c r="S43" i="1"/>
  <c r="T43" i="1" s="1"/>
  <c r="Q43" i="1"/>
  <c r="V33" i="1"/>
  <c r="W33" i="1" s="1"/>
  <c r="R33" i="1"/>
  <c r="P33" i="1"/>
  <c r="I33" i="1"/>
  <c r="G33" i="1"/>
  <c r="H33" i="1" s="1"/>
  <c r="F33" i="1"/>
  <c r="A57" i="1"/>
  <c r="E56" i="1"/>
  <c r="S54" i="1"/>
  <c r="T54" i="1" s="1"/>
  <c r="Q54" i="1"/>
  <c r="X64" i="1"/>
  <c r="Y64" i="1" s="1"/>
  <c r="Z64" i="1" s="1"/>
  <c r="AA64" i="1" s="1"/>
  <c r="U64" i="1"/>
  <c r="V44" i="1"/>
  <c r="W44" i="1" s="1"/>
  <c r="R44" i="1"/>
  <c r="P44" i="1"/>
  <c r="I44" i="1"/>
  <c r="G44" i="1"/>
  <c r="H44" i="1" s="1"/>
  <c r="F44" i="1"/>
  <c r="X65" i="1" l="1"/>
  <c r="Y65" i="1" s="1"/>
  <c r="Z65" i="1" s="1"/>
  <c r="AA65" i="1" s="1"/>
  <c r="U65" i="1"/>
  <c r="S88" i="1"/>
  <c r="T88" i="1" s="1"/>
  <c r="Q88" i="1"/>
  <c r="E57" i="1"/>
  <c r="A58" i="1"/>
  <c r="E79" i="1"/>
  <c r="A80" i="1"/>
  <c r="E35" i="1"/>
  <c r="A36" i="1"/>
  <c r="J88" i="1"/>
  <c r="K88" i="1" s="1"/>
  <c r="L88" i="1"/>
  <c r="M88" i="1" s="1"/>
  <c r="N88" i="1" s="1"/>
  <c r="O88" i="1" s="1"/>
  <c r="L66" i="1"/>
  <c r="M66" i="1" s="1"/>
  <c r="N66" i="1" s="1"/>
  <c r="O66" i="1" s="1"/>
  <c r="J66" i="1"/>
  <c r="K66" i="1" s="1"/>
  <c r="E46" i="1"/>
  <c r="A47" i="1"/>
  <c r="V56" i="1"/>
  <c r="W56" i="1" s="1"/>
  <c r="I56" i="1"/>
  <c r="G56" i="1"/>
  <c r="H56" i="1" s="1"/>
  <c r="R56" i="1"/>
  <c r="P56" i="1"/>
  <c r="F56" i="1"/>
  <c r="V67" i="1"/>
  <c r="W67" i="1" s="1"/>
  <c r="I67" i="1"/>
  <c r="G67" i="1"/>
  <c r="H67" i="1" s="1"/>
  <c r="P67" i="1"/>
  <c r="F67" i="1"/>
  <c r="R67" i="1"/>
  <c r="V78" i="1"/>
  <c r="W78" i="1" s="1"/>
  <c r="I78" i="1"/>
  <c r="G78" i="1"/>
  <c r="H78" i="1" s="1"/>
  <c r="R78" i="1"/>
  <c r="F78" i="1"/>
  <c r="P78" i="1"/>
  <c r="V34" i="1"/>
  <c r="W34" i="1" s="1"/>
  <c r="R34" i="1"/>
  <c r="P34" i="1"/>
  <c r="I34" i="1"/>
  <c r="G34" i="1"/>
  <c r="H34" i="1" s="1"/>
  <c r="F34" i="1"/>
  <c r="V45" i="1"/>
  <c r="W45" i="1" s="1"/>
  <c r="R45" i="1"/>
  <c r="P45" i="1"/>
  <c r="I45" i="1"/>
  <c r="G45" i="1"/>
  <c r="H45" i="1" s="1"/>
  <c r="F45" i="1"/>
  <c r="E68" i="1"/>
  <c r="A69" i="1"/>
  <c r="V100" i="1"/>
  <c r="W100" i="1" s="1"/>
  <c r="I100" i="1"/>
  <c r="G100" i="1"/>
  <c r="H100" i="1" s="1"/>
  <c r="R100" i="1"/>
  <c r="F100" i="1"/>
  <c r="P100" i="1"/>
  <c r="J44" i="1"/>
  <c r="K44" i="1" s="1"/>
  <c r="L44" i="1"/>
  <c r="M44" i="1" s="1"/>
  <c r="N44" i="1" s="1"/>
  <c r="O44" i="1" s="1"/>
  <c r="J33" i="1"/>
  <c r="K33" i="1" s="1"/>
  <c r="L33" i="1"/>
  <c r="M33" i="1" s="1"/>
  <c r="N33" i="1" s="1"/>
  <c r="O33" i="1" s="1"/>
  <c r="S99" i="1"/>
  <c r="T99" i="1" s="1"/>
  <c r="Q99" i="1"/>
  <c r="E112" i="1"/>
  <c r="A113" i="1"/>
  <c r="X54" i="1"/>
  <c r="Y54" i="1" s="1"/>
  <c r="Z54" i="1" s="1"/>
  <c r="AA54" i="1" s="1"/>
  <c r="U54" i="1"/>
  <c r="X76" i="1"/>
  <c r="Y76" i="1" s="1"/>
  <c r="Z76" i="1" s="1"/>
  <c r="AA76" i="1" s="1"/>
  <c r="U76" i="1"/>
  <c r="U87" i="1"/>
  <c r="X87" i="1"/>
  <c r="Y87" i="1" s="1"/>
  <c r="Z87" i="1" s="1"/>
  <c r="AA87" i="1" s="1"/>
  <c r="V111" i="1"/>
  <c r="W111" i="1" s="1"/>
  <c r="I111" i="1"/>
  <c r="G111" i="1"/>
  <c r="H111" i="1" s="1"/>
  <c r="R111" i="1"/>
  <c r="F111" i="1"/>
  <c r="P111" i="1"/>
  <c r="E101" i="1"/>
  <c r="A102" i="1"/>
  <c r="U20" i="1"/>
  <c r="X20" i="1"/>
  <c r="Y20" i="1" s="1"/>
  <c r="Z20" i="1" s="1"/>
  <c r="AA20" i="1" s="1"/>
  <c r="S44" i="1"/>
  <c r="T44" i="1" s="1"/>
  <c r="Q44" i="1"/>
  <c r="S33" i="1"/>
  <c r="T33" i="1" s="1"/>
  <c r="Q33" i="1"/>
  <c r="S55" i="1"/>
  <c r="T55" i="1" s="1"/>
  <c r="Q55" i="1"/>
  <c r="L99" i="1"/>
  <c r="M99" i="1" s="1"/>
  <c r="N99" i="1" s="1"/>
  <c r="O99" i="1" s="1"/>
  <c r="J99" i="1"/>
  <c r="K99" i="1" s="1"/>
  <c r="E23" i="1"/>
  <c r="A24" i="1"/>
  <c r="E90" i="1"/>
  <c r="A91" i="1"/>
  <c r="V22" i="1"/>
  <c r="W22" i="1" s="1"/>
  <c r="I22" i="1"/>
  <c r="G22" i="1"/>
  <c r="H22" i="1" s="1"/>
  <c r="R22" i="1"/>
  <c r="F22" i="1"/>
  <c r="P22" i="1"/>
  <c r="V89" i="1"/>
  <c r="W89" i="1" s="1"/>
  <c r="I89" i="1"/>
  <c r="G89" i="1"/>
  <c r="H89" i="1" s="1"/>
  <c r="R89" i="1"/>
  <c r="F89" i="1"/>
  <c r="P89" i="1"/>
  <c r="S21" i="1"/>
  <c r="T21" i="1" s="1"/>
  <c r="Q21" i="1"/>
  <c r="S77" i="1"/>
  <c r="T77" i="1" s="1"/>
  <c r="Q77" i="1"/>
  <c r="U32" i="1"/>
  <c r="X32" i="1"/>
  <c r="Y32" i="1" s="1"/>
  <c r="Z32" i="1" s="1"/>
  <c r="AA32" i="1" s="1"/>
  <c r="U43" i="1"/>
  <c r="X43" i="1"/>
  <c r="Y43" i="1" s="1"/>
  <c r="Z43" i="1" s="1"/>
  <c r="AA43" i="1" s="1"/>
  <c r="L55" i="1"/>
  <c r="M55" i="1" s="1"/>
  <c r="N55" i="1" s="1"/>
  <c r="O55" i="1" s="1"/>
  <c r="J55" i="1"/>
  <c r="K55" i="1" s="1"/>
  <c r="J21" i="1"/>
  <c r="K21" i="1" s="1"/>
  <c r="L21" i="1"/>
  <c r="M21" i="1" s="1"/>
  <c r="N21" i="1" s="1"/>
  <c r="O21" i="1" s="1"/>
  <c r="S66" i="1"/>
  <c r="T66" i="1" s="1"/>
  <c r="Q66" i="1"/>
  <c r="L77" i="1"/>
  <c r="M77" i="1" s="1"/>
  <c r="N77" i="1" s="1"/>
  <c r="O77" i="1" s="1"/>
  <c r="J77" i="1"/>
  <c r="K77" i="1" s="1"/>
  <c r="E102" i="1" l="1"/>
  <c r="A103" i="1"/>
  <c r="S111" i="1"/>
  <c r="T111" i="1" s="1"/>
  <c r="Q111" i="1"/>
  <c r="L67" i="1"/>
  <c r="M67" i="1" s="1"/>
  <c r="N67" i="1" s="1"/>
  <c r="O67" i="1" s="1"/>
  <c r="J67" i="1"/>
  <c r="K67" i="1" s="1"/>
  <c r="S22" i="1"/>
  <c r="T22" i="1" s="1"/>
  <c r="Q22" i="1"/>
  <c r="L111" i="1"/>
  <c r="M111" i="1" s="1"/>
  <c r="N111" i="1" s="1"/>
  <c r="O111" i="1" s="1"/>
  <c r="J111" i="1"/>
  <c r="K111" i="1" s="1"/>
  <c r="E36" i="1"/>
  <c r="A37" i="1"/>
  <c r="J89" i="1"/>
  <c r="K89" i="1" s="1"/>
  <c r="L89" i="1"/>
  <c r="M89" i="1" s="1"/>
  <c r="N89" i="1" s="1"/>
  <c r="O89" i="1" s="1"/>
  <c r="S34" i="1"/>
  <c r="T34" i="1" s="1"/>
  <c r="Q34" i="1"/>
  <c r="X77" i="1"/>
  <c r="Y77" i="1" s="1"/>
  <c r="Z77" i="1" s="1"/>
  <c r="AA77" i="1" s="1"/>
  <c r="U77" i="1"/>
  <c r="U33" i="1"/>
  <c r="X33" i="1"/>
  <c r="Y33" i="1" s="1"/>
  <c r="Z33" i="1" s="1"/>
  <c r="AA33" i="1" s="1"/>
  <c r="V35" i="1"/>
  <c r="W35" i="1" s="1"/>
  <c r="R35" i="1"/>
  <c r="P35" i="1"/>
  <c r="I35" i="1"/>
  <c r="G35" i="1"/>
  <c r="H35" i="1" s="1"/>
  <c r="F35" i="1"/>
  <c r="E24" i="1"/>
  <c r="A25" i="1"/>
  <c r="V101" i="1"/>
  <c r="W101" i="1" s="1"/>
  <c r="I101" i="1"/>
  <c r="G101" i="1"/>
  <c r="H101" i="1" s="1"/>
  <c r="R101" i="1"/>
  <c r="F101" i="1"/>
  <c r="P101" i="1"/>
  <c r="V68" i="1"/>
  <c r="W68" i="1" s="1"/>
  <c r="I68" i="1"/>
  <c r="G68" i="1"/>
  <c r="H68" i="1" s="1"/>
  <c r="R68" i="1"/>
  <c r="P68" i="1"/>
  <c r="F68" i="1"/>
  <c r="J22" i="1"/>
  <c r="K22" i="1" s="1"/>
  <c r="L22" i="1"/>
  <c r="M22" i="1" s="1"/>
  <c r="N22" i="1" s="1"/>
  <c r="O22" i="1" s="1"/>
  <c r="J45" i="1"/>
  <c r="K45" i="1" s="1"/>
  <c r="L45" i="1"/>
  <c r="M45" i="1" s="1"/>
  <c r="N45" i="1" s="1"/>
  <c r="O45" i="1" s="1"/>
  <c r="S78" i="1"/>
  <c r="T78" i="1" s="1"/>
  <c r="Q78" i="1"/>
  <c r="S56" i="1"/>
  <c r="T56" i="1" s="1"/>
  <c r="Q56" i="1"/>
  <c r="A81" i="1"/>
  <c r="E80" i="1"/>
  <c r="S100" i="1"/>
  <c r="T100" i="1" s="1"/>
  <c r="Q100" i="1"/>
  <c r="X55" i="1"/>
  <c r="Y55" i="1" s="1"/>
  <c r="Z55" i="1" s="1"/>
  <c r="AA55" i="1" s="1"/>
  <c r="U55" i="1"/>
  <c r="X99" i="1"/>
  <c r="Y99" i="1" s="1"/>
  <c r="Z99" i="1" s="1"/>
  <c r="AA99" i="1" s="1"/>
  <c r="U99" i="1"/>
  <c r="X66" i="1"/>
  <c r="Y66" i="1" s="1"/>
  <c r="Z66" i="1" s="1"/>
  <c r="AA66" i="1" s="1"/>
  <c r="U66" i="1"/>
  <c r="U21" i="1"/>
  <c r="X21" i="1"/>
  <c r="Y21" i="1" s="1"/>
  <c r="Z21" i="1" s="1"/>
  <c r="AA21" i="1" s="1"/>
  <c r="U44" i="1"/>
  <c r="X44" i="1"/>
  <c r="Y44" i="1" s="1"/>
  <c r="Z44" i="1" s="1"/>
  <c r="AA44" i="1" s="1"/>
  <c r="V79" i="1"/>
  <c r="W79" i="1" s="1"/>
  <c r="I79" i="1"/>
  <c r="G79" i="1"/>
  <c r="H79" i="1" s="1"/>
  <c r="R79" i="1"/>
  <c r="F79" i="1"/>
  <c r="P79" i="1"/>
  <c r="E69" i="1"/>
  <c r="A70" i="1"/>
  <c r="E91" i="1"/>
  <c r="A92" i="1"/>
  <c r="S45" i="1"/>
  <c r="T45" i="1" s="1"/>
  <c r="Q45" i="1"/>
  <c r="L78" i="1"/>
  <c r="M78" i="1" s="1"/>
  <c r="N78" i="1" s="1"/>
  <c r="O78" i="1" s="1"/>
  <c r="J78" i="1"/>
  <c r="K78" i="1" s="1"/>
  <c r="L56" i="1"/>
  <c r="M56" i="1" s="1"/>
  <c r="N56" i="1" s="1"/>
  <c r="O56" i="1" s="1"/>
  <c r="J56" i="1"/>
  <c r="K56" i="1" s="1"/>
  <c r="A59" i="1"/>
  <c r="E58" i="1"/>
  <c r="V90" i="1"/>
  <c r="W90" i="1" s="1"/>
  <c r="I90" i="1"/>
  <c r="G90" i="1"/>
  <c r="H90" i="1" s="1"/>
  <c r="R90" i="1"/>
  <c r="F90" i="1"/>
  <c r="P90" i="1"/>
  <c r="V57" i="1"/>
  <c r="W57" i="1" s="1"/>
  <c r="I57" i="1"/>
  <c r="G57" i="1"/>
  <c r="H57" i="1" s="1"/>
  <c r="P57" i="1"/>
  <c r="F57" i="1"/>
  <c r="R57" i="1"/>
  <c r="S89" i="1"/>
  <c r="T89" i="1" s="1"/>
  <c r="Q89" i="1"/>
  <c r="S67" i="1"/>
  <c r="T67" i="1" s="1"/>
  <c r="Q67" i="1"/>
  <c r="A48" i="1"/>
  <c r="E47" i="1"/>
  <c r="V46" i="1"/>
  <c r="W46" i="1" s="1"/>
  <c r="R46" i="1"/>
  <c r="P46" i="1"/>
  <c r="I46" i="1"/>
  <c r="G46" i="1"/>
  <c r="H46" i="1" s="1"/>
  <c r="F46" i="1"/>
  <c r="U88" i="1"/>
  <c r="X88" i="1"/>
  <c r="Y88" i="1" s="1"/>
  <c r="Z88" i="1" s="1"/>
  <c r="AA88" i="1" s="1"/>
  <c r="E113" i="1"/>
  <c r="A114" i="1"/>
  <c r="L100" i="1"/>
  <c r="M100" i="1" s="1"/>
  <c r="N100" i="1" s="1"/>
  <c r="O100" i="1" s="1"/>
  <c r="J100" i="1"/>
  <c r="K100" i="1" s="1"/>
  <c r="J34" i="1"/>
  <c r="K34" i="1" s="1"/>
  <c r="L34" i="1"/>
  <c r="M34" i="1" s="1"/>
  <c r="N34" i="1" s="1"/>
  <c r="O34" i="1" s="1"/>
  <c r="V23" i="1"/>
  <c r="W23" i="1" s="1"/>
  <c r="I23" i="1"/>
  <c r="G23" i="1"/>
  <c r="H23" i="1" s="1"/>
  <c r="R23" i="1"/>
  <c r="F23" i="1"/>
  <c r="P23" i="1"/>
  <c r="V112" i="1"/>
  <c r="W112" i="1" s="1"/>
  <c r="I112" i="1"/>
  <c r="G112" i="1"/>
  <c r="H112" i="1" s="1"/>
  <c r="R112" i="1"/>
  <c r="F112" i="1"/>
  <c r="P112" i="1"/>
  <c r="E114" i="1" l="1"/>
  <c r="A115" i="1"/>
  <c r="V91" i="1"/>
  <c r="W91" i="1" s="1"/>
  <c r="I91" i="1"/>
  <c r="G91" i="1"/>
  <c r="H91" i="1" s="1"/>
  <c r="R91" i="1"/>
  <c r="F91" i="1"/>
  <c r="P91" i="1"/>
  <c r="X56" i="1"/>
  <c r="Y56" i="1" s="1"/>
  <c r="Z56" i="1" s="1"/>
  <c r="AA56" i="1" s="1"/>
  <c r="U56" i="1"/>
  <c r="J90" i="1"/>
  <c r="K90" i="1" s="1"/>
  <c r="L90" i="1"/>
  <c r="M90" i="1" s="1"/>
  <c r="N90" i="1" s="1"/>
  <c r="O90" i="1" s="1"/>
  <c r="A71" i="1"/>
  <c r="E70" i="1"/>
  <c r="S35" i="1"/>
  <c r="T35" i="1" s="1"/>
  <c r="Q35" i="1"/>
  <c r="L112" i="1"/>
  <c r="M112" i="1" s="1"/>
  <c r="N112" i="1" s="1"/>
  <c r="O112" i="1" s="1"/>
  <c r="J112" i="1"/>
  <c r="K112" i="1" s="1"/>
  <c r="S90" i="1"/>
  <c r="T90" i="1" s="1"/>
  <c r="Q90" i="1"/>
  <c r="E37" i="1"/>
  <c r="A38" i="1"/>
  <c r="E38" i="1" s="1"/>
  <c r="V36" i="1"/>
  <c r="W36" i="1" s="1"/>
  <c r="R36" i="1"/>
  <c r="P36" i="1"/>
  <c r="I36" i="1"/>
  <c r="G36" i="1"/>
  <c r="H36" i="1" s="1"/>
  <c r="F36" i="1"/>
  <c r="U89" i="1"/>
  <c r="X89" i="1"/>
  <c r="Y89" i="1" s="1"/>
  <c r="Z89" i="1" s="1"/>
  <c r="AA89" i="1" s="1"/>
  <c r="V69" i="1"/>
  <c r="W69" i="1" s="1"/>
  <c r="I69" i="1"/>
  <c r="G69" i="1"/>
  <c r="H69" i="1" s="1"/>
  <c r="P69" i="1"/>
  <c r="R69" i="1"/>
  <c r="F69" i="1"/>
  <c r="X78" i="1"/>
  <c r="Y78" i="1" s="1"/>
  <c r="Z78" i="1" s="1"/>
  <c r="AA78" i="1" s="1"/>
  <c r="U78" i="1"/>
  <c r="J35" i="1"/>
  <c r="K35" i="1" s="1"/>
  <c r="L35" i="1"/>
  <c r="M35" i="1" s="1"/>
  <c r="N35" i="1" s="1"/>
  <c r="O35" i="1" s="1"/>
  <c r="V113" i="1"/>
  <c r="W113" i="1" s="1"/>
  <c r="I113" i="1"/>
  <c r="G113" i="1"/>
  <c r="H113" i="1" s="1"/>
  <c r="R113" i="1"/>
  <c r="F113" i="1"/>
  <c r="P113" i="1"/>
  <c r="X67" i="1"/>
  <c r="Y67" i="1" s="1"/>
  <c r="Z67" i="1" s="1"/>
  <c r="AA67" i="1" s="1"/>
  <c r="U67" i="1"/>
  <c r="S23" i="1"/>
  <c r="T23" i="1" s="1"/>
  <c r="Q23" i="1"/>
  <c r="S57" i="1"/>
  <c r="T57" i="1" s="1"/>
  <c r="Q57" i="1"/>
  <c r="V58" i="1"/>
  <c r="W58" i="1" s="1"/>
  <c r="I58" i="1"/>
  <c r="G58" i="1"/>
  <c r="H58" i="1" s="1"/>
  <c r="F58" i="1"/>
  <c r="R58" i="1"/>
  <c r="P58" i="1"/>
  <c r="S101" i="1"/>
  <c r="T101" i="1" s="1"/>
  <c r="Q101" i="1"/>
  <c r="A60" i="1"/>
  <c r="E59" i="1"/>
  <c r="U22" i="1"/>
  <c r="X22" i="1"/>
  <c r="Y22" i="1" s="1"/>
  <c r="Z22" i="1" s="1"/>
  <c r="AA22" i="1" s="1"/>
  <c r="S79" i="1"/>
  <c r="T79" i="1" s="1"/>
  <c r="Q79" i="1"/>
  <c r="J23" i="1"/>
  <c r="K23" i="1" s="1"/>
  <c r="L23" i="1"/>
  <c r="M23" i="1" s="1"/>
  <c r="N23" i="1" s="1"/>
  <c r="O23" i="1" s="1"/>
  <c r="E92" i="1"/>
  <c r="A93" i="1"/>
  <c r="J46" i="1"/>
  <c r="K46" i="1" s="1"/>
  <c r="L46" i="1"/>
  <c r="M46" i="1" s="1"/>
  <c r="N46" i="1" s="1"/>
  <c r="O46" i="1" s="1"/>
  <c r="L101" i="1"/>
  <c r="M101" i="1" s="1"/>
  <c r="N101" i="1" s="1"/>
  <c r="O101" i="1" s="1"/>
  <c r="J101" i="1"/>
  <c r="K101" i="1" s="1"/>
  <c r="S46" i="1"/>
  <c r="T46" i="1" s="1"/>
  <c r="Q46" i="1"/>
  <c r="L57" i="1"/>
  <c r="M57" i="1" s="1"/>
  <c r="N57" i="1" s="1"/>
  <c r="O57" i="1" s="1"/>
  <c r="J57" i="1"/>
  <c r="K57" i="1" s="1"/>
  <c r="L79" i="1"/>
  <c r="M79" i="1" s="1"/>
  <c r="N79" i="1" s="1"/>
  <c r="O79" i="1" s="1"/>
  <c r="J79" i="1"/>
  <c r="K79" i="1" s="1"/>
  <c r="E25" i="1"/>
  <c r="A26" i="1"/>
  <c r="E26" i="1" s="1"/>
  <c r="X100" i="1"/>
  <c r="Y100" i="1" s="1"/>
  <c r="Z100" i="1" s="1"/>
  <c r="AA100" i="1" s="1"/>
  <c r="U100" i="1"/>
  <c r="U34" i="1"/>
  <c r="X34" i="1"/>
  <c r="Y34" i="1" s="1"/>
  <c r="Z34" i="1" s="1"/>
  <c r="AA34" i="1" s="1"/>
  <c r="S112" i="1"/>
  <c r="T112" i="1" s="1"/>
  <c r="Q112" i="1"/>
  <c r="V47" i="1"/>
  <c r="W47" i="1" s="1"/>
  <c r="I47" i="1"/>
  <c r="R47" i="1"/>
  <c r="P47" i="1"/>
  <c r="G47" i="1"/>
  <c r="H47" i="1" s="1"/>
  <c r="F47" i="1"/>
  <c r="V80" i="1"/>
  <c r="W80" i="1" s="1"/>
  <c r="I80" i="1"/>
  <c r="G80" i="1"/>
  <c r="H80" i="1" s="1"/>
  <c r="R80" i="1"/>
  <c r="F80" i="1"/>
  <c r="P80" i="1"/>
  <c r="S68" i="1"/>
  <c r="T68" i="1" s="1"/>
  <c r="Q68" i="1"/>
  <c r="E103" i="1"/>
  <c r="A104" i="1"/>
  <c r="L68" i="1"/>
  <c r="M68" i="1" s="1"/>
  <c r="N68" i="1" s="1"/>
  <c r="O68" i="1" s="1"/>
  <c r="J68" i="1"/>
  <c r="K68" i="1" s="1"/>
  <c r="V24" i="1"/>
  <c r="W24" i="1" s="1"/>
  <c r="I24" i="1"/>
  <c r="G24" i="1"/>
  <c r="H24" i="1" s="1"/>
  <c r="R24" i="1"/>
  <c r="F24" i="1"/>
  <c r="P24" i="1"/>
  <c r="X111" i="1"/>
  <c r="Y111" i="1" s="1"/>
  <c r="Z111" i="1" s="1"/>
  <c r="AA111" i="1" s="1"/>
  <c r="U111" i="1"/>
  <c r="E48" i="1"/>
  <c r="A49" i="1"/>
  <c r="U45" i="1"/>
  <c r="X45" i="1"/>
  <c r="Y45" i="1" s="1"/>
  <c r="Z45" i="1" s="1"/>
  <c r="AA45" i="1" s="1"/>
  <c r="A82" i="1"/>
  <c r="E81" i="1"/>
  <c r="V102" i="1"/>
  <c r="W102" i="1" s="1"/>
  <c r="I102" i="1"/>
  <c r="G102" i="1"/>
  <c r="H102" i="1" s="1"/>
  <c r="R102" i="1"/>
  <c r="F102" i="1"/>
  <c r="P102" i="1"/>
  <c r="R81" i="1" l="1"/>
  <c r="P81" i="1"/>
  <c r="I81" i="1"/>
  <c r="G81" i="1"/>
  <c r="H81" i="1" s="1"/>
  <c r="F81" i="1"/>
  <c r="V81" i="1"/>
  <c r="W81" i="1" s="1"/>
  <c r="E82" i="1"/>
  <c r="A83" i="1"/>
  <c r="I26" i="1"/>
  <c r="G26" i="1"/>
  <c r="H26" i="1" s="1"/>
  <c r="V26" i="1"/>
  <c r="W26" i="1" s="1"/>
  <c r="F26" i="1"/>
  <c r="R26" i="1"/>
  <c r="P26" i="1"/>
  <c r="E93" i="1"/>
  <c r="A94" i="1"/>
  <c r="V38" i="1"/>
  <c r="W38" i="1" s="1"/>
  <c r="R38" i="1"/>
  <c r="P38" i="1"/>
  <c r="I38" i="1"/>
  <c r="G38" i="1"/>
  <c r="H38" i="1" s="1"/>
  <c r="F38" i="1"/>
  <c r="L80" i="1"/>
  <c r="M80" i="1" s="1"/>
  <c r="N80" i="1" s="1"/>
  <c r="O80" i="1" s="1"/>
  <c r="J80" i="1"/>
  <c r="K80" i="1" s="1"/>
  <c r="X101" i="1"/>
  <c r="Y101" i="1" s="1"/>
  <c r="Z101" i="1" s="1"/>
  <c r="AA101" i="1" s="1"/>
  <c r="U101" i="1"/>
  <c r="S69" i="1"/>
  <c r="T69" i="1" s="1"/>
  <c r="Q69" i="1"/>
  <c r="V25" i="1"/>
  <c r="W25" i="1" s="1"/>
  <c r="I25" i="1"/>
  <c r="G25" i="1"/>
  <c r="H25" i="1" s="1"/>
  <c r="R25" i="1"/>
  <c r="F25" i="1"/>
  <c r="P25" i="1"/>
  <c r="V92" i="1"/>
  <c r="W92" i="1" s="1"/>
  <c r="I92" i="1"/>
  <c r="G92" i="1"/>
  <c r="H92" i="1" s="1"/>
  <c r="R92" i="1"/>
  <c r="F92" i="1"/>
  <c r="P92" i="1"/>
  <c r="S58" i="1"/>
  <c r="T58" i="1" s="1"/>
  <c r="Q58" i="1"/>
  <c r="V37" i="1"/>
  <c r="W37" i="1" s="1"/>
  <c r="R37" i="1"/>
  <c r="P37" i="1"/>
  <c r="I37" i="1"/>
  <c r="G37" i="1"/>
  <c r="H37" i="1" s="1"/>
  <c r="F37" i="1"/>
  <c r="S36" i="1"/>
  <c r="T36" i="1" s="1"/>
  <c r="Q36" i="1"/>
  <c r="A50" i="1"/>
  <c r="E50" i="1" s="1"/>
  <c r="E49" i="1"/>
  <c r="E104" i="1"/>
  <c r="A105" i="1"/>
  <c r="S113" i="1"/>
  <c r="T113" i="1" s="1"/>
  <c r="Q113" i="1"/>
  <c r="L69" i="1"/>
  <c r="M69" i="1" s="1"/>
  <c r="N69" i="1" s="1"/>
  <c r="O69" i="1" s="1"/>
  <c r="J69" i="1"/>
  <c r="K69" i="1" s="1"/>
  <c r="J24" i="1"/>
  <c r="K24" i="1" s="1"/>
  <c r="L24" i="1"/>
  <c r="M24" i="1" s="1"/>
  <c r="N24" i="1" s="1"/>
  <c r="O24" i="1" s="1"/>
  <c r="V48" i="1"/>
  <c r="W48" i="1" s="1"/>
  <c r="I48" i="1"/>
  <c r="G48" i="1"/>
  <c r="H48" i="1" s="1"/>
  <c r="R48" i="1"/>
  <c r="P48" i="1"/>
  <c r="F48" i="1"/>
  <c r="V103" i="1"/>
  <c r="W103" i="1" s="1"/>
  <c r="I103" i="1"/>
  <c r="G103" i="1"/>
  <c r="H103" i="1" s="1"/>
  <c r="R103" i="1"/>
  <c r="F103" i="1"/>
  <c r="P103" i="1"/>
  <c r="Q47" i="1"/>
  <c r="S47" i="1"/>
  <c r="T47" i="1" s="1"/>
  <c r="X90" i="1"/>
  <c r="Y90" i="1" s="1"/>
  <c r="Z90" i="1" s="1"/>
  <c r="AA90" i="1" s="1"/>
  <c r="U90" i="1"/>
  <c r="X68" i="1"/>
  <c r="Y68" i="1" s="1"/>
  <c r="Z68" i="1" s="1"/>
  <c r="AA68" i="1" s="1"/>
  <c r="U68" i="1"/>
  <c r="X79" i="1"/>
  <c r="Y79" i="1" s="1"/>
  <c r="Z79" i="1" s="1"/>
  <c r="AA79" i="1" s="1"/>
  <c r="U79" i="1"/>
  <c r="L113" i="1"/>
  <c r="M113" i="1" s="1"/>
  <c r="N113" i="1" s="1"/>
  <c r="O113" i="1" s="1"/>
  <c r="J113" i="1"/>
  <c r="K113" i="1" s="1"/>
  <c r="S91" i="1"/>
  <c r="T91" i="1" s="1"/>
  <c r="Q91" i="1"/>
  <c r="S102" i="1"/>
  <c r="T102" i="1" s="1"/>
  <c r="Q102" i="1"/>
  <c r="L91" i="1"/>
  <c r="M91" i="1" s="1"/>
  <c r="N91" i="1" s="1"/>
  <c r="O91" i="1" s="1"/>
  <c r="J91" i="1"/>
  <c r="K91" i="1" s="1"/>
  <c r="J47" i="1"/>
  <c r="K47" i="1" s="1"/>
  <c r="L47" i="1"/>
  <c r="M47" i="1" s="1"/>
  <c r="N47" i="1" s="1"/>
  <c r="O47" i="1" s="1"/>
  <c r="L58" i="1"/>
  <c r="M58" i="1" s="1"/>
  <c r="N58" i="1" s="1"/>
  <c r="O58" i="1" s="1"/>
  <c r="J58" i="1"/>
  <c r="K58" i="1" s="1"/>
  <c r="X112" i="1"/>
  <c r="Y112" i="1" s="1"/>
  <c r="Z112" i="1" s="1"/>
  <c r="AA112" i="1" s="1"/>
  <c r="U112" i="1"/>
  <c r="U46" i="1"/>
  <c r="X46" i="1"/>
  <c r="Y46" i="1" s="1"/>
  <c r="Z46" i="1" s="1"/>
  <c r="AA46" i="1" s="1"/>
  <c r="X57" i="1"/>
  <c r="Y57" i="1" s="1"/>
  <c r="Z57" i="1" s="1"/>
  <c r="AA57" i="1" s="1"/>
  <c r="U57" i="1"/>
  <c r="U35" i="1"/>
  <c r="X35" i="1"/>
  <c r="Y35" i="1" s="1"/>
  <c r="Z35" i="1" s="1"/>
  <c r="AA35" i="1" s="1"/>
  <c r="L102" i="1"/>
  <c r="M102" i="1" s="1"/>
  <c r="N102" i="1" s="1"/>
  <c r="O102" i="1" s="1"/>
  <c r="J102" i="1"/>
  <c r="K102" i="1" s="1"/>
  <c r="S24" i="1"/>
  <c r="T24" i="1" s="1"/>
  <c r="Q24" i="1"/>
  <c r="S80" i="1"/>
  <c r="T80" i="1" s="1"/>
  <c r="Q80" i="1"/>
  <c r="V59" i="1"/>
  <c r="W59" i="1" s="1"/>
  <c r="I59" i="1"/>
  <c r="G59" i="1"/>
  <c r="H59" i="1" s="1"/>
  <c r="R59" i="1"/>
  <c r="F59" i="1"/>
  <c r="P59" i="1"/>
  <c r="J36" i="1"/>
  <c r="K36" i="1" s="1"/>
  <c r="L36" i="1"/>
  <c r="M36" i="1" s="1"/>
  <c r="N36" i="1" s="1"/>
  <c r="O36" i="1" s="1"/>
  <c r="V70" i="1"/>
  <c r="W70" i="1" s="1"/>
  <c r="I70" i="1"/>
  <c r="G70" i="1"/>
  <c r="H70" i="1" s="1"/>
  <c r="R70" i="1"/>
  <c r="F70" i="1"/>
  <c r="P70" i="1"/>
  <c r="E115" i="1"/>
  <c r="A116" i="1"/>
  <c r="A61" i="1"/>
  <c r="E60" i="1"/>
  <c r="U23" i="1"/>
  <c r="X23" i="1"/>
  <c r="Y23" i="1" s="1"/>
  <c r="Z23" i="1" s="1"/>
  <c r="AA23" i="1" s="1"/>
  <c r="A72" i="1"/>
  <c r="E71" i="1"/>
  <c r="V114" i="1"/>
  <c r="W114" i="1" s="1"/>
  <c r="I114" i="1"/>
  <c r="G114" i="1"/>
  <c r="H114" i="1" s="1"/>
  <c r="R114" i="1"/>
  <c r="F114" i="1"/>
  <c r="P114" i="1"/>
  <c r="X91" i="1" l="1"/>
  <c r="Y91" i="1" s="1"/>
  <c r="Z91" i="1" s="1"/>
  <c r="AA91" i="1" s="1"/>
  <c r="U91" i="1"/>
  <c r="L59" i="1"/>
  <c r="M59" i="1" s="1"/>
  <c r="N59" i="1" s="1"/>
  <c r="O59" i="1" s="1"/>
  <c r="J59" i="1"/>
  <c r="K59" i="1" s="1"/>
  <c r="L114" i="1"/>
  <c r="M114" i="1" s="1"/>
  <c r="N114" i="1" s="1"/>
  <c r="O114" i="1" s="1"/>
  <c r="J114" i="1"/>
  <c r="K114" i="1" s="1"/>
  <c r="S70" i="1"/>
  <c r="T70" i="1" s="1"/>
  <c r="Q70" i="1"/>
  <c r="S103" i="1"/>
  <c r="T103" i="1" s="1"/>
  <c r="Q103" i="1"/>
  <c r="J37" i="1"/>
  <c r="K37" i="1" s="1"/>
  <c r="L37" i="1"/>
  <c r="M37" i="1" s="1"/>
  <c r="N37" i="1" s="1"/>
  <c r="O37" i="1" s="1"/>
  <c r="V115" i="1"/>
  <c r="W115" i="1" s="1"/>
  <c r="I115" i="1"/>
  <c r="G115" i="1"/>
  <c r="H115" i="1" s="1"/>
  <c r="R115" i="1"/>
  <c r="F115" i="1"/>
  <c r="P115" i="1"/>
  <c r="U36" i="1"/>
  <c r="X36" i="1"/>
  <c r="Y36" i="1" s="1"/>
  <c r="Z36" i="1" s="1"/>
  <c r="AA36" i="1" s="1"/>
  <c r="X80" i="1"/>
  <c r="Y80" i="1" s="1"/>
  <c r="Z80" i="1" s="1"/>
  <c r="AA80" i="1" s="1"/>
  <c r="U80" i="1"/>
  <c r="L26" i="1"/>
  <c r="M26" i="1" s="1"/>
  <c r="N26" i="1" s="1"/>
  <c r="O26" i="1" s="1"/>
  <c r="J26" i="1"/>
  <c r="K26" i="1" s="1"/>
  <c r="V71" i="1"/>
  <c r="W71" i="1" s="1"/>
  <c r="I71" i="1"/>
  <c r="G71" i="1"/>
  <c r="H71" i="1" s="1"/>
  <c r="R71" i="1"/>
  <c r="P71" i="1"/>
  <c r="F71" i="1"/>
  <c r="L70" i="1"/>
  <c r="M70" i="1" s="1"/>
  <c r="N70" i="1" s="1"/>
  <c r="O70" i="1" s="1"/>
  <c r="J70" i="1"/>
  <c r="K70" i="1" s="1"/>
  <c r="L103" i="1"/>
  <c r="M103" i="1" s="1"/>
  <c r="N103" i="1" s="1"/>
  <c r="O103" i="1" s="1"/>
  <c r="J103" i="1"/>
  <c r="K103" i="1" s="1"/>
  <c r="S37" i="1"/>
  <c r="T37" i="1" s="1"/>
  <c r="Q37" i="1"/>
  <c r="S25" i="1"/>
  <c r="T25" i="1" s="1"/>
  <c r="Q25" i="1"/>
  <c r="J38" i="1"/>
  <c r="K38" i="1" s="1"/>
  <c r="L38" i="1"/>
  <c r="M38" i="1" s="1"/>
  <c r="N38" i="1" s="1"/>
  <c r="O38" i="1" s="1"/>
  <c r="A84" i="1"/>
  <c r="E83" i="1"/>
  <c r="S114" i="1"/>
  <c r="T114" i="1" s="1"/>
  <c r="Q114" i="1"/>
  <c r="L92" i="1"/>
  <c r="M92" i="1" s="1"/>
  <c r="N92" i="1" s="1"/>
  <c r="O92" i="1" s="1"/>
  <c r="J92" i="1"/>
  <c r="K92" i="1" s="1"/>
  <c r="A73" i="1"/>
  <c r="E72" i="1"/>
  <c r="U24" i="1"/>
  <c r="X24" i="1"/>
  <c r="Y24" i="1" s="1"/>
  <c r="Z24" i="1" s="1"/>
  <c r="AA24" i="1" s="1"/>
  <c r="X113" i="1"/>
  <c r="Y113" i="1" s="1"/>
  <c r="Z113" i="1" s="1"/>
  <c r="AA113" i="1" s="1"/>
  <c r="U113" i="1"/>
  <c r="R82" i="1"/>
  <c r="F82" i="1"/>
  <c r="I82" i="1"/>
  <c r="G82" i="1"/>
  <c r="H82" i="1" s="1"/>
  <c r="V82" i="1"/>
  <c r="W82" i="1" s="1"/>
  <c r="P82" i="1"/>
  <c r="S38" i="1"/>
  <c r="T38" i="1" s="1"/>
  <c r="Q38" i="1"/>
  <c r="E105" i="1"/>
  <c r="A106" i="1"/>
  <c r="J25" i="1"/>
  <c r="K25" i="1" s="1"/>
  <c r="L25" i="1"/>
  <c r="M25" i="1" s="1"/>
  <c r="N25" i="1" s="1"/>
  <c r="O25" i="1" s="1"/>
  <c r="V104" i="1"/>
  <c r="W104" i="1" s="1"/>
  <c r="I104" i="1"/>
  <c r="G104" i="1"/>
  <c r="H104" i="1" s="1"/>
  <c r="R104" i="1"/>
  <c r="F104" i="1"/>
  <c r="P104" i="1"/>
  <c r="X58" i="1"/>
  <c r="Y58" i="1" s="1"/>
  <c r="Z58" i="1" s="1"/>
  <c r="AA58" i="1" s="1"/>
  <c r="U58" i="1"/>
  <c r="E94" i="1"/>
  <c r="A95" i="1"/>
  <c r="V60" i="1"/>
  <c r="W60" i="1" s="1"/>
  <c r="I60" i="1"/>
  <c r="G60" i="1"/>
  <c r="H60" i="1" s="1"/>
  <c r="P60" i="1"/>
  <c r="F60" i="1"/>
  <c r="R60" i="1"/>
  <c r="Q48" i="1"/>
  <c r="S48" i="1"/>
  <c r="T48" i="1" s="1"/>
  <c r="V49" i="1"/>
  <c r="W49" i="1" s="1"/>
  <c r="I49" i="1"/>
  <c r="R49" i="1"/>
  <c r="P49" i="1"/>
  <c r="G49" i="1"/>
  <c r="H49" i="1" s="1"/>
  <c r="F49" i="1"/>
  <c r="A62" i="1"/>
  <c r="E62" i="1" s="1"/>
  <c r="E61" i="1"/>
  <c r="V50" i="1"/>
  <c r="W50" i="1" s="1"/>
  <c r="I50" i="1"/>
  <c r="G50" i="1"/>
  <c r="H50" i="1" s="1"/>
  <c r="R50" i="1"/>
  <c r="P50" i="1"/>
  <c r="F50" i="1"/>
  <c r="X69" i="1"/>
  <c r="Y69" i="1" s="1"/>
  <c r="Z69" i="1" s="1"/>
  <c r="AA69" i="1" s="1"/>
  <c r="U69" i="1"/>
  <c r="V93" i="1"/>
  <c r="W93" i="1" s="1"/>
  <c r="I93" i="1"/>
  <c r="G93" i="1"/>
  <c r="H93" i="1" s="1"/>
  <c r="R93" i="1"/>
  <c r="F93" i="1"/>
  <c r="P93" i="1"/>
  <c r="L81" i="1"/>
  <c r="M81" i="1" s="1"/>
  <c r="N81" i="1" s="1"/>
  <c r="O81" i="1" s="1"/>
  <c r="J81" i="1"/>
  <c r="K81" i="1" s="1"/>
  <c r="E116" i="1"/>
  <c r="A117" i="1"/>
  <c r="S59" i="1"/>
  <c r="T59" i="1" s="1"/>
  <c r="Q59" i="1"/>
  <c r="U47" i="1"/>
  <c r="X47" i="1"/>
  <c r="Y47" i="1" s="1"/>
  <c r="Z47" i="1" s="1"/>
  <c r="AA47" i="1" s="1"/>
  <c r="J48" i="1"/>
  <c r="K48" i="1" s="1"/>
  <c r="L48" i="1"/>
  <c r="M48" i="1" s="1"/>
  <c r="N48" i="1" s="1"/>
  <c r="O48" i="1" s="1"/>
  <c r="S92" i="1"/>
  <c r="T92" i="1" s="1"/>
  <c r="Q92" i="1"/>
  <c r="X102" i="1"/>
  <c r="Y102" i="1" s="1"/>
  <c r="Z102" i="1" s="1"/>
  <c r="AA102" i="1" s="1"/>
  <c r="U102" i="1"/>
  <c r="S26" i="1"/>
  <c r="T26" i="1" s="1"/>
  <c r="Q26" i="1"/>
  <c r="Q81" i="1"/>
  <c r="S81" i="1"/>
  <c r="T81" i="1" s="1"/>
  <c r="E117" i="1" l="1"/>
  <c r="A118" i="1"/>
  <c r="J49" i="1"/>
  <c r="K49" i="1" s="1"/>
  <c r="L49" i="1"/>
  <c r="M49" i="1" s="1"/>
  <c r="N49" i="1" s="1"/>
  <c r="O49" i="1" s="1"/>
  <c r="S50" i="1"/>
  <c r="T50" i="1" s="1"/>
  <c r="Q50" i="1"/>
  <c r="U48" i="1"/>
  <c r="X48" i="1"/>
  <c r="Y48" i="1" s="1"/>
  <c r="Z48" i="1" s="1"/>
  <c r="AA48" i="1" s="1"/>
  <c r="X59" i="1"/>
  <c r="Y59" i="1" s="1"/>
  <c r="Z59" i="1" s="1"/>
  <c r="AA59" i="1" s="1"/>
  <c r="U59" i="1"/>
  <c r="V72" i="1"/>
  <c r="W72" i="1" s="1"/>
  <c r="I72" i="1"/>
  <c r="G72" i="1"/>
  <c r="H72" i="1" s="1"/>
  <c r="P72" i="1"/>
  <c r="F72" i="1"/>
  <c r="R72" i="1"/>
  <c r="V116" i="1"/>
  <c r="W116" i="1" s="1"/>
  <c r="I116" i="1"/>
  <c r="G116" i="1"/>
  <c r="H116" i="1" s="1"/>
  <c r="R116" i="1"/>
  <c r="F116" i="1"/>
  <c r="P116" i="1"/>
  <c r="U37" i="1"/>
  <c r="X37" i="1"/>
  <c r="Y37" i="1" s="1"/>
  <c r="Z37" i="1" s="1"/>
  <c r="AA37" i="1" s="1"/>
  <c r="X103" i="1"/>
  <c r="Y103" i="1" s="1"/>
  <c r="Z103" i="1" s="1"/>
  <c r="AA103" i="1" s="1"/>
  <c r="U103" i="1"/>
  <c r="J50" i="1"/>
  <c r="K50" i="1" s="1"/>
  <c r="L50" i="1"/>
  <c r="M50" i="1" s="1"/>
  <c r="N50" i="1" s="1"/>
  <c r="O50" i="1" s="1"/>
  <c r="S60" i="1"/>
  <c r="T60" i="1" s="1"/>
  <c r="Q60" i="1"/>
  <c r="S104" i="1"/>
  <c r="T104" i="1" s="1"/>
  <c r="Q104" i="1"/>
  <c r="Q49" i="1"/>
  <c r="S49" i="1"/>
  <c r="T49" i="1" s="1"/>
  <c r="E73" i="1"/>
  <c r="A74" i="1"/>
  <c r="E74" i="1" s="1"/>
  <c r="X92" i="1"/>
  <c r="Y92" i="1" s="1"/>
  <c r="Z92" i="1" s="1"/>
  <c r="AA92" i="1" s="1"/>
  <c r="U92" i="1"/>
  <c r="J82" i="1"/>
  <c r="K82" i="1" s="1"/>
  <c r="L82" i="1"/>
  <c r="M82" i="1" s="1"/>
  <c r="N82" i="1" s="1"/>
  <c r="O82" i="1" s="1"/>
  <c r="X114" i="1"/>
  <c r="Y114" i="1" s="1"/>
  <c r="Z114" i="1" s="1"/>
  <c r="AA114" i="1" s="1"/>
  <c r="U114" i="1"/>
  <c r="X70" i="1"/>
  <c r="Y70" i="1" s="1"/>
  <c r="Z70" i="1" s="1"/>
  <c r="AA70" i="1" s="1"/>
  <c r="U70" i="1"/>
  <c r="X26" i="1"/>
  <c r="Y26" i="1" s="1"/>
  <c r="Z26" i="1" s="1"/>
  <c r="AA26" i="1" s="1"/>
  <c r="U26" i="1"/>
  <c r="U38" i="1"/>
  <c r="X38" i="1"/>
  <c r="Y38" i="1" s="1"/>
  <c r="Z38" i="1" s="1"/>
  <c r="AA38" i="1" s="1"/>
  <c r="S93" i="1"/>
  <c r="T93" i="1" s="1"/>
  <c r="Q93" i="1"/>
  <c r="V61" i="1"/>
  <c r="W61" i="1" s="1"/>
  <c r="I61" i="1"/>
  <c r="G61" i="1"/>
  <c r="H61" i="1" s="1"/>
  <c r="P61" i="1"/>
  <c r="R61" i="1"/>
  <c r="F61" i="1"/>
  <c r="L104" i="1"/>
  <c r="M104" i="1" s="1"/>
  <c r="N104" i="1" s="1"/>
  <c r="O104" i="1" s="1"/>
  <c r="J104" i="1"/>
  <c r="K104" i="1" s="1"/>
  <c r="R83" i="1"/>
  <c r="F83" i="1"/>
  <c r="P83" i="1"/>
  <c r="I83" i="1"/>
  <c r="G83" i="1"/>
  <c r="H83" i="1" s="1"/>
  <c r="V83" i="1"/>
  <c r="W83" i="1" s="1"/>
  <c r="V62" i="1"/>
  <c r="W62" i="1" s="1"/>
  <c r="I62" i="1"/>
  <c r="G62" i="1"/>
  <c r="H62" i="1" s="1"/>
  <c r="R62" i="1"/>
  <c r="F62" i="1"/>
  <c r="P62" i="1"/>
  <c r="S82" i="1"/>
  <c r="T82" i="1" s="1"/>
  <c r="Q82" i="1"/>
  <c r="A85" i="1"/>
  <c r="E84" i="1"/>
  <c r="L93" i="1"/>
  <c r="M93" i="1" s="1"/>
  <c r="N93" i="1" s="1"/>
  <c r="O93" i="1" s="1"/>
  <c r="J93" i="1"/>
  <c r="K93" i="1" s="1"/>
  <c r="L60" i="1"/>
  <c r="M60" i="1" s="1"/>
  <c r="N60" i="1" s="1"/>
  <c r="O60" i="1" s="1"/>
  <c r="J60" i="1"/>
  <c r="K60" i="1" s="1"/>
  <c r="S71" i="1"/>
  <c r="T71" i="1" s="1"/>
  <c r="Q71" i="1"/>
  <c r="S115" i="1"/>
  <c r="T115" i="1" s="1"/>
  <c r="Q115" i="1"/>
  <c r="X81" i="1"/>
  <c r="Y81" i="1" s="1"/>
  <c r="Z81" i="1" s="1"/>
  <c r="AA81" i="1" s="1"/>
  <c r="U81" i="1"/>
  <c r="E95" i="1"/>
  <c r="A96" i="1"/>
  <c r="E106" i="1"/>
  <c r="A107" i="1"/>
  <c r="L71" i="1"/>
  <c r="M71" i="1" s="1"/>
  <c r="N71" i="1" s="1"/>
  <c r="O71" i="1" s="1"/>
  <c r="J71" i="1"/>
  <c r="K71" i="1" s="1"/>
  <c r="L115" i="1"/>
  <c r="M115" i="1" s="1"/>
  <c r="N115" i="1" s="1"/>
  <c r="O115" i="1" s="1"/>
  <c r="J115" i="1"/>
  <c r="K115" i="1" s="1"/>
  <c r="V94" i="1"/>
  <c r="W94" i="1" s="1"/>
  <c r="I94" i="1"/>
  <c r="G94" i="1"/>
  <c r="H94" i="1" s="1"/>
  <c r="R94" i="1"/>
  <c r="F94" i="1"/>
  <c r="P94" i="1"/>
  <c r="V105" i="1"/>
  <c r="W105" i="1" s="1"/>
  <c r="I105" i="1"/>
  <c r="G105" i="1"/>
  <c r="H105" i="1" s="1"/>
  <c r="R105" i="1"/>
  <c r="F105" i="1"/>
  <c r="P105" i="1"/>
  <c r="U25" i="1"/>
  <c r="X25" i="1"/>
  <c r="Y25" i="1" s="1"/>
  <c r="Z25" i="1" s="1"/>
  <c r="AA25" i="1" s="1"/>
  <c r="E96" i="1" l="1"/>
  <c r="A97" i="1"/>
  <c r="V95" i="1"/>
  <c r="W95" i="1" s="1"/>
  <c r="I95" i="1"/>
  <c r="G95" i="1"/>
  <c r="H95" i="1" s="1"/>
  <c r="R95" i="1"/>
  <c r="F95" i="1"/>
  <c r="P95" i="1"/>
  <c r="X93" i="1"/>
  <c r="Y93" i="1" s="1"/>
  <c r="Z93" i="1" s="1"/>
  <c r="AA93" i="1" s="1"/>
  <c r="U93" i="1"/>
  <c r="S94" i="1"/>
  <c r="T94" i="1" s="1"/>
  <c r="Q94" i="1"/>
  <c r="X82" i="1"/>
  <c r="Y82" i="1" s="1"/>
  <c r="Z82" i="1" s="1"/>
  <c r="AA82" i="1" s="1"/>
  <c r="U82" i="1"/>
  <c r="L94" i="1"/>
  <c r="M94" i="1" s="1"/>
  <c r="N94" i="1" s="1"/>
  <c r="O94" i="1" s="1"/>
  <c r="J94" i="1"/>
  <c r="K94" i="1" s="1"/>
  <c r="U49" i="1"/>
  <c r="X49" i="1"/>
  <c r="Y49" i="1" s="1"/>
  <c r="Z49" i="1" s="1"/>
  <c r="AA49" i="1" s="1"/>
  <c r="S62" i="1"/>
  <c r="T62" i="1" s="1"/>
  <c r="Q62" i="1"/>
  <c r="S116" i="1"/>
  <c r="T116" i="1" s="1"/>
  <c r="Q116" i="1"/>
  <c r="V84" i="1"/>
  <c r="W84" i="1" s="1"/>
  <c r="G84" i="1"/>
  <c r="H84" i="1" s="1"/>
  <c r="R84" i="1"/>
  <c r="F84" i="1"/>
  <c r="P84" i="1"/>
  <c r="I84" i="1"/>
  <c r="E85" i="1"/>
  <c r="A86" i="1"/>
  <c r="E86" i="1" s="1"/>
  <c r="V117" i="1"/>
  <c r="W117" i="1" s="1"/>
  <c r="I117" i="1"/>
  <c r="G117" i="1"/>
  <c r="H117" i="1" s="1"/>
  <c r="R117" i="1"/>
  <c r="F117" i="1"/>
  <c r="P117" i="1"/>
  <c r="L72" i="1"/>
  <c r="M72" i="1" s="1"/>
  <c r="N72" i="1" s="1"/>
  <c r="O72" i="1" s="1"/>
  <c r="J72" i="1"/>
  <c r="K72" i="1" s="1"/>
  <c r="S83" i="1"/>
  <c r="T83" i="1" s="1"/>
  <c r="Q83" i="1"/>
  <c r="X115" i="1"/>
  <c r="Y115" i="1" s="1"/>
  <c r="Z115" i="1" s="1"/>
  <c r="AA115" i="1" s="1"/>
  <c r="U115" i="1"/>
  <c r="X71" i="1"/>
  <c r="Y71" i="1" s="1"/>
  <c r="Z71" i="1" s="1"/>
  <c r="AA71" i="1" s="1"/>
  <c r="U71" i="1"/>
  <c r="S61" i="1"/>
  <c r="T61" i="1" s="1"/>
  <c r="Q61" i="1"/>
  <c r="X104" i="1"/>
  <c r="Y104" i="1" s="1"/>
  <c r="Z104" i="1" s="1"/>
  <c r="AA104" i="1" s="1"/>
  <c r="U104" i="1"/>
  <c r="X60" i="1"/>
  <c r="Y60" i="1" s="1"/>
  <c r="Z60" i="1" s="1"/>
  <c r="AA60" i="1" s="1"/>
  <c r="U60" i="1"/>
  <c r="L83" i="1"/>
  <c r="M83" i="1" s="1"/>
  <c r="N83" i="1" s="1"/>
  <c r="O83" i="1" s="1"/>
  <c r="J83" i="1"/>
  <c r="K83" i="1" s="1"/>
  <c r="E118" i="1"/>
  <c r="A119" i="1"/>
  <c r="V74" i="1"/>
  <c r="W74" i="1" s="1"/>
  <c r="I74" i="1"/>
  <c r="G74" i="1"/>
  <c r="H74" i="1" s="1"/>
  <c r="R74" i="1"/>
  <c r="F74" i="1"/>
  <c r="P74" i="1"/>
  <c r="V73" i="1"/>
  <c r="W73" i="1" s="1"/>
  <c r="I73" i="1"/>
  <c r="G73" i="1"/>
  <c r="H73" i="1" s="1"/>
  <c r="P73" i="1"/>
  <c r="R73" i="1"/>
  <c r="F73" i="1"/>
  <c r="S105" i="1"/>
  <c r="T105" i="1" s="1"/>
  <c r="Q105" i="1"/>
  <c r="L62" i="1"/>
  <c r="M62" i="1" s="1"/>
  <c r="N62" i="1" s="1"/>
  <c r="O62" i="1" s="1"/>
  <c r="J62" i="1"/>
  <c r="K62" i="1" s="1"/>
  <c r="L116" i="1"/>
  <c r="M116" i="1" s="1"/>
  <c r="N116" i="1" s="1"/>
  <c r="O116" i="1" s="1"/>
  <c r="J116" i="1"/>
  <c r="K116" i="1" s="1"/>
  <c r="U50" i="1"/>
  <c r="X50" i="1"/>
  <c r="Y50" i="1" s="1"/>
  <c r="Z50" i="1" s="1"/>
  <c r="AA50" i="1" s="1"/>
  <c r="L105" i="1"/>
  <c r="M105" i="1" s="1"/>
  <c r="N105" i="1" s="1"/>
  <c r="O105" i="1" s="1"/>
  <c r="J105" i="1"/>
  <c r="K105" i="1" s="1"/>
  <c r="E107" i="1"/>
  <c r="A108" i="1"/>
  <c r="L61" i="1"/>
  <c r="M61" i="1" s="1"/>
  <c r="N61" i="1" s="1"/>
  <c r="O61" i="1" s="1"/>
  <c r="J61" i="1"/>
  <c r="K61" i="1" s="1"/>
  <c r="S72" i="1"/>
  <c r="T72" i="1" s="1"/>
  <c r="Q72" i="1"/>
  <c r="V106" i="1"/>
  <c r="W106" i="1" s="1"/>
  <c r="I106" i="1"/>
  <c r="G106" i="1"/>
  <c r="H106" i="1" s="1"/>
  <c r="R106" i="1"/>
  <c r="F106" i="1"/>
  <c r="P106" i="1"/>
  <c r="V107" i="1" l="1"/>
  <c r="W107" i="1" s="1"/>
  <c r="I107" i="1"/>
  <c r="G107" i="1"/>
  <c r="H107" i="1" s="1"/>
  <c r="R107" i="1"/>
  <c r="F107" i="1"/>
  <c r="P107" i="1"/>
  <c r="E108" i="1"/>
  <c r="A109" i="1"/>
  <c r="L106" i="1"/>
  <c r="M106" i="1" s="1"/>
  <c r="N106" i="1" s="1"/>
  <c r="O106" i="1" s="1"/>
  <c r="J106" i="1"/>
  <c r="K106" i="1" s="1"/>
  <c r="X94" i="1"/>
  <c r="Y94" i="1" s="1"/>
  <c r="Z94" i="1" s="1"/>
  <c r="AA94" i="1" s="1"/>
  <c r="U94" i="1"/>
  <c r="S74" i="1"/>
  <c r="T74" i="1" s="1"/>
  <c r="Q74" i="1"/>
  <c r="S117" i="1"/>
  <c r="T117" i="1" s="1"/>
  <c r="Q117" i="1"/>
  <c r="V118" i="1"/>
  <c r="W118" i="1" s="1"/>
  <c r="I118" i="1"/>
  <c r="G118" i="1"/>
  <c r="H118" i="1" s="1"/>
  <c r="R118" i="1"/>
  <c r="F118" i="1"/>
  <c r="P118" i="1"/>
  <c r="X72" i="1"/>
  <c r="Y72" i="1" s="1"/>
  <c r="Z72" i="1" s="1"/>
  <c r="AA72" i="1" s="1"/>
  <c r="U72" i="1"/>
  <c r="X61" i="1"/>
  <c r="Y61" i="1" s="1"/>
  <c r="Z61" i="1" s="1"/>
  <c r="AA61" i="1" s="1"/>
  <c r="U61" i="1"/>
  <c r="X116" i="1"/>
  <c r="Y116" i="1" s="1"/>
  <c r="Z116" i="1" s="1"/>
  <c r="AA116" i="1" s="1"/>
  <c r="U116" i="1"/>
  <c r="S95" i="1"/>
  <c r="T95" i="1" s="1"/>
  <c r="Q95" i="1"/>
  <c r="S106" i="1"/>
  <c r="T106" i="1" s="1"/>
  <c r="Q106" i="1"/>
  <c r="L74" i="1"/>
  <c r="M74" i="1" s="1"/>
  <c r="N74" i="1" s="1"/>
  <c r="O74" i="1" s="1"/>
  <c r="J74" i="1"/>
  <c r="K74" i="1" s="1"/>
  <c r="L117" i="1"/>
  <c r="M117" i="1" s="1"/>
  <c r="N117" i="1" s="1"/>
  <c r="O117" i="1" s="1"/>
  <c r="J117" i="1"/>
  <c r="K117" i="1" s="1"/>
  <c r="V86" i="1"/>
  <c r="W86" i="1" s="1"/>
  <c r="I86" i="1"/>
  <c r="G86" i="1"/>
  <c r="H86" i="1" s="1"/>
  <c r="R86" i="1"/>
  <c r="F86" i="1"/>
  <c r="P86" i="1"/>
  <c r="S73" i="1"/>
  <c r="T73" i="1" s="1"/>
  <c r="Q73" i="1"/>
  <c r="L73" i="1"/>
  <c r="M73" i="1" s="1"/>
  <c r="N73" i="1" s="1"/>
  <c r="O73" i="1" s="1"/>
  <c r="J73" i="1"/>
  <c r="K73" i="1" s="1"/>
  <c r="S84" i="1"/>
  <c r="T84" i="1" s="1"/>
  <c r="Q84" i="1"/>
  <c r="X105" i="1"/>
  <c r="Y105" i="1" s="1"/>
  <c r="Z105" i="1" s="1"/>
  <c r="AA105" i="1" s="1"/>
  <c r="U105" i="1"/>
  <c r="X62" i="1"/>
  <c r="Y62" i="1" s="1"/>
  <c r="Z62" i="1" s="1"/>
  <c r="AA62" i="1" s="1"/>
  <c r="U62" i="1"/>
  <c r="E119" i="1"/>
  <c r="A120" i="1"/>
  <c r="V85" i="1"/>
  <c r="W85" i="1" s="1"/>
  <c r="I85" i="1"/>
  <c r="G85" i="1"/>
  <c r="H85" i="1" s="1"/>
  <c r="R85" i="1"/>
  <c r="F85" i="1"/>
  <c r="P85" i="1"/>
  <c r="J84" i="1"/>
  <c r="K84" i="1" s="1"/>
  <c r="L84" i="1"/>
  <c r="M84" i="1" s="1"/>
  <c r="N84" i="1" s="1"/>
  <c r="O84" i="1" s="1"/>
  <c r="L95" i="1"/>
  <c r="M95" i="1" s="1"/>
  <c r="N95" i="1" s="1"/>
  <c r="O95" i="1" s="1"/>
  <c r="J95" i="1"/>
  <c r="K95" i="1" s="1"/>
  <c r="U83" i="1"/>
  <c r="X83" i="1"/>
  <c r="Y83" i="1" s="1"/>
  <c r="Z83" i="1" s="1"/>
  <c r="AA83" i="1" s="1"/>
  <c r="E97" i="1"/>
  <c r="A98" i="1"/>
  <c r="E98" i="1" s="1"/>
  <c r="V96" i="1"/>
  <c r="W96" i="1" s="1"/>
  <c r="I96" i="1"/>
  <c r="G96" i="1"/>
  <c r="H96" i="1" s="1"/>
  <c r="R96" i="1"/>
  <c r="F96" i="1"/>
  <c r="P96" i="1"/>
  <c r="J86" i="1" l="1"/>
  <c r="K86" i="1" s="1"/>
  <c r="L86" i="1"/>
  <c r="M86" i="1" s="1"/>
  <c r="N86" i="1" s="1"/>
  <c r="O86" i="1" s="1"/>
  <c r="S96" i="1"/>
  <c r="T96" i="1" s="1"/>
  <c r="Q96" i="1"/>
  <c r="L96" i="1"/>
  <c r="M96" i="1" s="1"/>
  <c r="N96" i="1" s="1"/>
  <c r="O96" i="1" s="1"/>
  <c r="J96" i="1"/>
  <c r="K96" i="1" s="1"/>
  <c r="S85" i="1"/>
  <c r="T85" i="1" s="1"/>
  <c r="Q85" i="1"/>
  <c r="X117" i="1"/>
  <c r="Y117" i="1" s="1"/>
  <c r="Z117" i="1" s="1"/>
  <c r="AA117" i="1" s="1"/>
  <c r="U117" i="1"/>
  <c r="L107" i="1"/>
  <c r="M107" i="1" s="1"/>
  <c r="N107" i="1" s="1"/>
  <c r="O107" i="1" s="1"/>
  <c r="J107" i="1"/>
  <c r="K107" i="1" s="1"/>
  <c r="U84" i="1"/>
  <c r="X84" i="1"/>
  <c r="Y84" i="1" s="1"/>
  <c r="Z84" i="1" s="1"/>
  <c r="AA84" i="1" s="1"/>
  <c r="V98" i="1"/>
  <c r="W98" i="1" s="1"/>
  <c r="I98" i="1"/>
  <c r="G98" i="1"/>
  <c r="H98" i="1" s="1"/>
  <c r="R98" i="1"/>
  <c r="F98" i="1"/>
  <c r="P98" i="1"/>
  <c r="J85" i="1"/>
  <c r="K85" i="1" s="1"/>
  <c r="L85" i="1"/>
  <c r="M85" i="1" s="1"/>
  <c r="N85" i="1" s="1"/>
  <c r="O85" i="1" s="1"/>
  <c r="S118" i="1"/>
  <c r="T118" i="1" s="1"/>
  <c r="Q118" i="1"/>
  <c r="E109" i="1"/>
  <c r="A110" i="1"/>
  <c r="E110" i="1" s="1"/>
  <c r="X74" i="1"/>
  <c r="Y74" i="1" s="1"/>
  <c r="Z74" i="1" s="1"/>
  <c r="AA74" i="1" s="1"/>
  <c r="U74" i="1"/>
  <c r="V97" i="1"/>
  <c r="W97" i="1" s="1"/>
  <c r="I97" i="1"/>
  <c r="G97" i="1"/>
  <c r="H97" i="1" s="1"/>
  <c r="R97" i="1"/>
  <c r="F97" i="1"/>
  <c r="P97" i="1"/>
  <c r="X73" i="1"/>
  <c r="Y73" i="1" s="1"/>
  <c r="Z73" i="1" s="1"/>
  <c r="AA73" i="1" s="1"/>
  <c r="U73" i="1"/>
  <c r="X106" i="1"/>
  <c r="Y106" i="1" s="1"/>
  <c r="Z106" i="1" s="1"/>
  <c r="AA106" i="1" s="1"/>
  <c r="U106" i="1"/>
  <c r="V108" i="1"/>
  <c r="W108" i="1" s="1"/>
  <c r="I108" i="1"/>
  <c r="G108" i="1"/>
  <c r="H108" i="1" s="1"/>
  <c r="R108" i="1"/>
  <c r="F108" i="1"/>
  <c r="P108" i="1"/>
  <c r="E120" i="1"/>
  <c r="A121" i="1"/>
  <c r="L118" i="1"/>
  <c r="M118" i="1" s="1"/>
  <c r="N118" i="1" s="1"/>
  <c r="O118" i="1" s="1"/>
  <c r="J118" i="1"/>
  <c r="K118" i="1" s="1"/>
  <c r="V119" i="1"/>
  <c r="W119" i="1" s="1"/>
  <c r="I119" i="1"/>
  <c r="G119" i="1"/>
  <c r="H119" i="1" s="1"/>
  <c r="R119" i="1"/>
  <c r="F119" i="1"/>
  <c r="P119" i="1"/>
  <c r="X95" i="1"/>
  <c r="Y95" i="1" s="1"/>
  <c r="Z95" i="1" s="1"/>
  <c r="AA95" i="1" s="1"/>
  <c r="U95" i="1"/>
  <c r="S86" i="1"/>
  <c r="T86" i="1" s="1"/>
  <c r="Q86" i="1"/>
  <c r="S107" i="1"/>
  <c r="T107" i="1" s="1"/>
  <c r="Q107" i="1"/>
  <c r="L119" i="1" l="1"/>
  <c r="M119" i="1" s="1"/>
  <c r="N119" i="1" s="1"/>
  <c r="O119" i="1" s="1"/>
  <c r="J119" i="1"/>
  <c r="K119" i="1" s="1"/>
  <c r="X118" i="1"/>
  <c r="Y118" i="1" s="1"/>
  <c r="Z118" i="1" s="1"/>
  <c r="AA118" i="1" s="1"/>
  <c r="U118" i="1"/>
  <c r="E121" i="1"/>
  <c r="A122" i="1"/>
  <c r="E122" i="1" s="1"/>
  <c r="L108" i="1"/>
  <c r="M108" i="1" s="1"/>
  <c r="N108" i="1" s="1"/>
  <c r="O108" i="1" s="1"/>
  <c r="J108" i="1"/>
  <c r="K108" i="1" s="1"/>
  <c r="U86" i="1"/>
  <c r="X86" i="1"/>
  <c r="Y86" i="1" s="1"/>
  <c r="Z86" i="1" s="1"/>
  <c r="AA86" i="1" s="1"/>
  <c r="V120" i="1"/>
  <c r="W120" i="1" s="1"/>
  <c r="I120" i="1"/>
  <c r="G120" i="1"/>
  <c r="H120" i="1" s="1"/>
  <c r="R120" i="1"/>
  <c r="F120" i="1"/>
  <c r="P120" i="1"/>
  <c r="S97" i="1"/>
  <c r="T97" i="1" s="1"/>
  <c r="Q97" i="1"/>
  <c r="S119" i="1"/>
  <c r="T119" i="1" s="1"/>
  <c r="Q119" i="1"/>
  <c r="V109" i="1"/>
  <c r="W109" i="1" s="1"/>
  <c r="I109" i="1"/>
  <c r="G109" i="1"/>
  <c r="H109" i="1" s="1"/>
  <c r="R109" i="1"/>
  <c r="F109" i="1"/>
  <c r="P109" i="1"/>
  <c r="X107" i="1"/>
  <c r="Y107" i="1" s="1"/>
  <c r="Z107" i="1" s="1"/>
  <c r="AA107" i="1" s="1"/>
  <c r="U107" i="1"/>
  <c r="U85" i="1"/>
  <c r="X85" i="1"/>
  <c r="Y85" i="1" s="1"/>
  <c r="Z85" i="1" s="1"/>
  <c r="AA85" i="1" s="1"/>
  <c r="V110" i="1"/>
  <c r="W110" i="1" s="1"/>
  <c r="I110" i="1"/>
  <c r="G110" i="1"/>
  <c r="H110" i="1" s="1"/>
  <c r="R110" i="1"/>
  <c r="F110" i="1"/>
  <c r="P110" i="1"/>
  <c r="S108" i="1"/>
  <c r="T108" i="1" s="1"/>
  <c r="Q108" i="1"/>
  <c r="L97" i="1"/>
  <c r="M97" i="1" s="1"/>
  <c r="N97" i="1" s="1"/>
  <c r="O97" i="1" s="1"/>
  <c r="J97" i="1"/>
  <c r="K97" i="1" s="1"/>
  <c r="S98" i="1"/>
  <c r="T98" i="1" s="1"/>
  <c r="Q98" i="1"/>
  <c r="X96" i="1"/>
  <c r="Y96" i="1" s="1"/>
  <c r="Z96" i="1" s="1"/>
  <c r="AA96" i="1" s="1"/>
  <c r="U96" i="1"/>
  <c r="L98" i="1"/>
  <c r="M98" i="1" s="1"/>
  <c r="N98" i="1" s="1"/>
  <c r="O98" i="1" s="1"/>
  <c r="J98" i="1"/>
  <c r="K98" i="1" s="1"/>
  <c r="S109" i="1" l="1"/>
  <c r="T109" i="1" s="1"/>
  <c r="Q109" i="1"/>
  <c r="S110" i="1"/>
  <c r="T110" i="1" s="1"/>
  <c r="Q110" i="1"/>
  <c r="L110" i="1"/>
  <c r="M110" i="1" s="1"/>
  <c r="N110" i="1" s="1"/>
  <c r="O110" i="1" s="1"/>
  <c r="J110" i="1"/>
  <c r="K110" i="1" s="1"/>
  <c r="X119" i="1"/>
  <c r="Y119" i="1" s="1"/>
  <c r="Z119" i="1" s="1"/>
  <c r="AA119" i="1" s="1"/>
  <c r="U119" i="1"/>
  <c r="V122" i="1"/>
  <c r="W122" i="1" s="1"/>
  <c r="I122" i="1"/>
  <c r="G122" i="1"/>
  <c r="H122" i="1" s="1"/>
  <c r="R122" i="1"/>
  <c r="F122" i="1"/>
  <c r="P122" i="1"/>
  <c r="X98" i="1"/>
  <c r="Y98" i="1" s="1"/>
  <c r="Z98" i="1" s="1"/>
  <c r="AA98" i="1" s="1"/>
  <c r="U98" i="1"/>
  <c r="X97" i="1"/>
  <c r="Y97" i="1" s="1"/>
  <c r="Z97" i="1" s="1"/>
  <c r="AA97" i="1" s="1"/>
  <c r="U97" i="1"/>
  <c r="V121" i="1"/>
  <c r="W121" i="1" s="1"/>
  <c r="I121" i="1"/>
  <c r="G121" i="1"/>
  <c r="H121" i="1" s="1"/>
  <c r="R121" i="1"/>
  <c r="F121" i="1"/>
  <c r="P121" i="1"/>
  <c r="L120" i="1"/>
  <c r="M120" i="1" s="1"/>
  <c r="N120" i="1" s="1"/>
  <c r="O120" i="1" s="1"/>
  <c r="J120" i="1"/>
  <c r="K120" i="1" s="1"/>
  <c r="L109" i="1"/>
  <c r="M109" i="1" s="1"/>
  <c r="N109" i="1" s="1"/>
  <c r="O109" i="1" s="1"/>
  <c r="J109" i="1"/>
  <c r="K109" i="1" s="1"/>
  <c r="S120" i="1"/>
  <c r="T120" i="1" s="1"/>
  <c r="Q120" i="1"/>
  <c r="X108" i="1"/>
  <c r="Y108" i="1" s="1"/>
  <c r="Z108" i="1" s="1"/>
  <c r="AA108" i="1" s="1"/>
  <c r="U108" i="1"/>
  <c r="S121" i="1" l="1"/>
  <c r="T121" i="1" s="1"/>
  <c r="Q121" i="1"/>
  <c r="S122" i="1"/>
  <c r="T122" i="1" s="1"/>
  <c r="Q122" i="1"/>
  <c r="L122" i="1"/>
  <c r="M122" i="1" s="1"/>
  <c r="N122" i="1" s="1"/>
  <c r="O122" i="1" s="1"/>
  <c r="J122" i="1"/>
  <c r="K122" i="1" s="1"/>
  <c r="L121" i="1"/>
  <c r="M121" i="1" s="1"/>
  <c r="N121" i="1" s="1"/>
  <c r="O121" i="1" s="1"/>
  <c r="J121" i="1"/>
  <c r="K121" i="1" s="1"/>
  <c r="X120" i="1"/>
  <c r="Y120" i="1" s="1"/>
  <c r="Z120" i="1" s="1"/>
  <c r="AA120" i="1" s="1"/>
  <c r="U120" i="1"/>
  <c r="X110" i="1"/>
  <c r="Y110" i="1" s="1"/>
  <c r="Z110" i="1" s="1"/>
  <c r="AA110" i="1" s="1"/>
  <c r="U110" i="1"/>
  <c r="X109" i="1"/>
  <c r="Y109" i="1" s="1"/>
  <c r="Z109" i="1" s="1"/>
  <c r="AA109" i="1" s="1"/>
  <c r="U109" i="1"/>
  <c r="X122" i="1" l="1"/>
  <c r="Y122" i="1" s="1"/>
  <c r="Z122" i="1" s="1"/>
  <c r="AA122" i="1" s="1"/>
  <c r="U122" i="1"/>
  <c r="X121" i="1"/>
  <c r="Y121" i="1" s="1"/>
  <c r="Z121" i="1" s="1"/>
  <c r="AA121" i="1" s="1"/>
  <c r="U121" i="1"/>
</calcChain>
</file>

<file path=xl/sharedStrings.xml><?xml version="1.0" encoding="utf-8"?>
<sst xmlns="http://schemas.openxmlformats.org/spreadsheetml/2006/main" count="158" uniqueCount="36">
  <si>
    <t>Break Period 1 (3 Weeks)</t>
  </si>
  <si>
    <t>Break Period 2 (3 Weeks)</t>
  </si>
  <si>
    <t>AY</t>
  </si>
  <si>
    <t>Month</t>
  </si>
  <si>
    <t xml:space="preserve">   Adj</t>
  </si>
  <si>
    <t>#</t>
  </si>
  <si>
    <t>Start Date</t>
  </si>
  <si>
    <t>Module Enrolment + ASIS to reflect all exam reqs (SAS1b)</t>
  </si>
  <si>
    <t>First day of Break</t>
  </si>
  <si>
    <t>Last day of Break</t>
  </si>
  <si>
    <t xml:space="preserve"> Assessment/Exams
(1 week)
Deadline of submission for coursework Term 1
</t>
  </si>
  <si>
    <t>In -year DEF date coursework</t>
  </si>
  <si>
    <t>Teaching (continued)</t>
  </si>
  <si>
    <t>Deadline for students to declare additonal requirements for exams to Disability</t>
  </si>
  <si>
    <t>Final WD / Interruption Deadline</t>
  </si>
  <si>
    <r>
      <rPr>
        <sz val="11"/>
        <color rgb="FFFF0000"/>
        <rFont val="Aptos Narrow"/>
        <family val="2"/>
        <scheme val="minor"/>
      </rPr>
      <t>MAIN EXAM PERIOD</t>
    </r>
    <r>
      <rPr>
        <sz val="11"/>
        <color theme="1"/>
        <rFont val="Aptos Narrow"/>
        <family val="2"/>
        <scheme val="minor"/>
      </rPr>
      <t xml:space="preserve"> + assessment and marking/moderation
(3 weeks)
</t>
    </r>
  </si>
  <si>
    <t>CAB 1 Date - Results to be on system and progression list submission</t>
  </si>
  <si>
    <t>Results   Release        (CAB 1)</t>
  </si>
  <si>
    <t>CAB 2 Date - Results to be on system and progression list submission</t>
  </si>
  <si>
    <t>Results   Release        (CAB 2)</t>
  </si>
  <si>
    <t xml:space="preserve">Deadline for Submission of referral/ deferral work following CAB </t>
  </si>
  <si>
    <t>Marking/Moderations/     Deferral CABs (mop-up)                (2 Weeks)</t>
  </si>
  <si>
    <t>Deferral     (Mop up) Results   Release</t>
  </si>
  <si>
    <t>23/24</t>
  </si>
  <si>
    <t>August T</t>
  </si>
  <si>
    <t>September A</t>
  </si>
  <si>
    <t>October O</t>
  </si>
  <si>
    <t>November N</t>
  </si>
  <si>
    <t>December D</t>
  </si>
  <si>
    <t>January J</t>
  </si>
  <si>
    <t>February F</t>
  </si>
  <si>
    <t>March M</t>
  </si>
  <si>
    <t>April L</t>
  </si>
  <si>
    <t>May Y</t>
  </si>
  <si>
    <t>June E</t>
  </si>
  <si>
    <t>July 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</si>
</sst>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-mmm\-yy"/>
  </numFmts>
  <fonts count="7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6"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90"/>
    </xf>
    <xf numFmtId="0" fontId="5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2" borderId="0" xfId="1" applyFont="1" applyAlignment="1">
      <alignment horizontal="left" vertical="center"/>
    </xf>
    <xf numFmtId="164" fontId="6" fillId="2" borderId="0" xfId="1" applyNumberFormat="1" applyFont="1" applyAlignment="1">
      <alignment horizontal="left" vertical="center"/>
    </xf>
    <xf numFmtId="164" fontId="6" fillId="2" borderId="4" xfId="1" applyNumberFormat="1" applyFont="1" applyBorder="1" applyAlignment="1">
      <alignment horizontal="left" vertical="center"/>
    </xf>
    <xf numFmtId="164" fontId="3" fillId="5" borderId="4" xfId="1" applyNumberFormat="1" applyFont="1" applyFill="1" applyBorder="1" applyAlignment="1">
      <alignment horizontal="left" vertical="center"/>
    </xf>
    <xf numFmtId="164" fontId="6" fillId="2" borderId="5" xfId="1" applyNumberFormat="1" applyFont="1" applyBorder="1" applyAlignment="1">
      <alignment horizontal="left" vertical="center"/>
    </xf>
    <xf numFmtId="164" fontId="6" fillId="2" borderId="6" xfId="1" applyNumberFormat="1" applyFont="1" applyBorder="1" applyAlignment="1">
      <alignment horizontal="left" vertical="center"/>
    </xf>
    <xf numFmtId="164" fontId="3" fillId="5" borderId="7" xfId="1" applyNumberFormat="1" applyFont="1" applyFill="1" applyBorder="1" applyAlignment="1">
      <alignment horizontal="left" vertical="center"/>
    </xf>
    <xf numFmtId="164" fontId="6" fillId="2" borderId="7" xfId="1" applyNumberFormat="1" applyFont="1" applyBorder="1" applyAlignment="1">
      <alignment horizontal="left" vertical="center"/>
    </xf>
    <xf numFmtId="164" fontId="6" fillId="2" borderId="8" xfId="1" applyNumberFormat="1" applyFont="1" applyBorder="1" applyAlignment="1">
      <alignment horizontal="left" vertical="center"/>
    </xf>
    <xf numFmtId="164" fontId="6" fillId="2" borderId="3" xfId="1" applyNumberFormat="1" applyFont="1" applyBorder="1" applyAlignment="1">
      <alignment horizontal="left" vertical="center"/>
    </xf>
    <xf numFmtId="164" fontId="3" fillId="5" borderId="3" xfId="1" applyNumberFormat="1" applyFont="1" applyFill="1" applyBorder="1" applyAlignment="1">
      <alignment horizontal="left" vertical="center"/>
    </xf>
    <xf numFmtId="0" fontId="5" fillId="3" borderId="0" xfId="2" applyFont="1" applyAlignment="1">
      <alignment horizontal="left" vertical="center"/>
    </xf>
    <xf numFmtId="164" fontId="5" fillId="3" borderId="0" xfId="2" applyNumberFormat="1" applyFont="1" applyAlignment="1">
      <alignment horizontal="left" vertical="center"/>
    </xf>
    <xf numFmtId="164" fontId="5" fillId="3" borderId="5" xfId="2" applyNumberFormat="1" applyFont="1" applyBorder="1" applyAlignment="1">
      <alignment horizontal="left" vertical="center"/>
    </xf>
    <xf numFmtId="164" fontId="6" fillId="2" borderId="9" xfId="1" applyNumberFormat="1" applyFont="1" applyBorder="1" applyAlignment="1">
      <alignment horizontal="left" vertical="center"/>
    </xf>
    <xf numFmtId="164" fontId="3" fillId="5" borderId="9" xfId="1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gsfrh\AppData\Local\Microsoft\Windows\INetCache\Content.Outlook\GW0VR08I\Rolling%20Term%20Dates%20(FH%20JM).xlsx" TargetMode="External"/><Relationship Id="rId1" Type="http://schemas.openxmlformats.org/officeDocument/2006/relationships/externalLinkPath" Target="file:///C:\Users\regsfrh\AppData\Local\Microsoft\Windows\INetCache\Content.Outlook\GW0VR08I\Rolling%20Term%20Dates%20(FH%20JM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 Term Dates"/>
      <sheetName val="2 Start Dates"/>
      <sheetName val="3 UG Start &amp; End Dates"/>
      <sheetName val="4 PGT Start &amp; End Dates"/>
      <sheetName val="5 PGR Start &amp; End Dates"/>
      <sheetName val="End Dates"/>
      <sheetName val="Religious Hols"/>
      <sheetName val="UG AAT"/>
      <sheetName val="PGR AAT"/>
      <sheetName val="Asmnt Dates CAB"/>
      <sheetName val="End Dates CAB"/>
      <sheetName val="Key Dates per AY"/>
      <sheetName val="AYs"/>
      <sheetName val="Full Length"/>
      <sheetName val="Notes"/>
    </sheetNames>
    <sheetDataSet>
      <sheetData sheetId="0">
        <row r="2">
          <cell r="R2" t="str">
            <v>Autumn Term</v>
          </cell>
          <cell r="V2" t="str">
            <v xml:space="preserve">Xmas (3 Wks)
</v>
          </cell>
          <cell r="W2" t="str">
            <v>Spring Term</v>
          </cell>
          <cell r="Y2" t="str">
            <v xml:space="preserve">Easter (3 wks)
</v>
          </cell>
          <cell r="Z2" t="str">
            <v>Summer Term</v>
          </cell>
        </row>
        <row r="3">
          <cell r="Q3" t="str">
            <v>AY</v>
          </cell>
          <cell r="R3" t="str">
            <v>Induction and Registration
(new students)
(DRAG DOWN)</v>
          </cell>
          <cell r="S3" t="str">
            <v xml:space="preserve">Last Date of Enrollment (T1 Start + 3wks)
</v>
          </cell>
          <cell r="T3" t="str">
            <v xml:space="preserve">Teaching (12 weeks)
</v>
          </cell>
          <cell r="W3" t="str">
            <v>Teaching
(12 weeks - Note: this may extend into the summer term)</v>
          </cell>
          <cell r="Z3" t="str">
            <v>Teaching (continued)</v>
          </cell>
          <cell r="AB3" t="str">
            <v xml:space="preserve">Revision/ Assessment
(1 week)
</v>
          </cell>
          <cell r="AD3" t="str">
            <v xml:space="preserve">Assessment /Marking
(3 weeks)
</v>
          </cell>
          <cell r="AF3" t="str">
            <v xml:space="preserve">Marking/ Moderation /CABS
(3 weeks)
</v>
          </cell>
          <cell r="AH3" t="str">
            <v xml:space="preserve">Revision/ remedial work/ intro work (2 weeks)
</v>
          </cell>
          <cell r="AJ3" t="str">
            <v>Assessment  (1 week)</v>
          </cell>
          <cell r="AL3" t="str">
            <v xml:space="preserve">Marking/ Moderation /Referral CABS (2 weeks)
</v>
          </cell>
          <cell r="AO3" t="str">
            <v>Easter Adj (Wks)</v>
          </cell>
          <cell r="AP3" t="str">
            <v>Sum Adj (Wks)</v>
          </cell>
        </row>
        <row r="4">
          <cell r="Q4" t="str">
            <v>20/21</v>
          </cell>
          <cell r="R4">
            <v>44095</v>
          </cell>
          <cell r="S4">
            <v>44116</v>
          </cell>
          <cell r="T4">
            <v>44102</v>
          </cell>
          <cell r="U4">
            <v>44183</v>
          </cell>
          <cell r="V4" t="str">
            <v/>
          </cell>
          <cell r="W4">
            <v>44207</v>
          </cell>
          <cell r="X4">
            <v>44281</v>
          </cell>
          <cell r="Y4" t="str">
            <v/>
          </cell>
          <cell r="Z4">
            <v>44305</v>
          </cell>
          <cell r="AA4">
            <v>44316</v>
          </cell>
          <cell r="AB4">
            <v>44319</v>
          </cell>
          <cell r="AC4">
            <v>44323</v>
          </cell>
          <cell r="AD4">
            <v>44326</v>
          </cell>
          <cell r="AE4">
            <v>44344</v>
          </cell>
          <cell r="AF4">
            <v>44347</v>
          </cell>
          <cell r="AG4">
            <v>44365</v>
          </cell>
          <cell r="AH4">
            <v>44368</v>
          </cell>
          <cell r="AI4">
            <v>44379</v>
          </cell>
          <cell r="AJ4">
            <v>44382</v>
          </cell>
          <cell r="AK4">
            <v>44386</v>
          </cell>
          <cell r="AL4">
            <v>44389</v>
          </cell>
          <cell r="AM4">
            <v>44400</v>
          </cell>
          <cell r="AO4">
            <v>11</v>
          </cell>
          <cell r="AP4">
            <v>2</v>
          </cell>
        </row>
        <row r="5">
          <cell r="Q5" t="str">
            <v>21/22</v>
          </cell>
          <cell r="R5">
            <v>44459</v>
          </cell>
          <cell r="S5">
            <v>44480</v>
          </cell>
          <cell r="T5">
            <v>44466</v>
          </cell>
          <cell r="U5">
            <v>44547</v>
          </cell>
          <cell r="V5" t="str">
            <v/>
          </cell>
          <cell r="W5">
            <v>44571</v>
          </cell>
          <cell r="X5">
            <v>44659</v>
          </cell>
          <cell r="Y5" t="str">
            <v/>
          </cell>
          <cell r="Z5" t="str">
            <v/>
          </cell>
          <cell r="AA5" t="str">
            <v/>
          </cell>
          <cell r="AB5">
            <v>44683</v>
          </cell>
          <cell r="AC5">
            <v>44687</v>
          </cell>
          <cell r="AD5">
            <v>44690</v>
          </cell>
          <cell r="AE5">
            <v>44708</v>
          </cell>
          <cell r="AF5">
            <v>44711</v>
          </cell>
          <cell r="AG5">
            <v>44729</v>
          </cell>
          <cell r="AH5">
            <v>44732</v>
          </cell>
          <cell r="AI5">
            <v>44743</v>
          </cell>
          <cell r="AJ5">
            <v>44746</v>
          </cell>
          <cell r="AK5">
            <v>44750</v>
          </cell>
          <cell r="AL5">
            <v>44753</v>
          </cell>
          <cell r="AM5">
            <v>44764</v>
          </cell>
          <cell r="AO5">
            <v>13</v>
          </cell>
          <cell r="AP5">
            <v>0</v>
          </cell>
        </row>
        <row r="6">
          <cell r="Q6" t="str">
            <v>22/23</v>
          </cell>
          <cell r="R6">
            <v>44823</v>
          </cell>
          <cell r="S6">
            <v>44844</v>
          </cell>
          <cell r="T6">
            <v>44830</v>
          </cell>
          <cell r="U6">
            <v>44911</v>
          </cell>
          <cell r="V6" t="str">
            <v/>
          </cell>
          <cell r="W6">
            <v>44935</v>
          </cell>
          <cell r="X6">
            <v>45009</v>
          </cell>
          <cell r="Y6" t="str">
            <v/>
          </cell>
          <cell r="Z6">
            <v>45033</v>
          </cell>
          <cell r="AA6">
            <v>45044</v>
          </cell>
          <cell r="AB6">
            <v>45047</v>
          </cell>
          <cell r="AC6">
            <v>45051</v>
          </cell>
          <cell r="AD6">
            <v>45054</v>
          </cell>
          <cell r="AE6">
            <v>45072</v>
          </cell>
          <cell r="AF6">
            <v>45075</v>
          </cell>
          <cell r="AG6">
            <v>45093</v>
          </cell>
          <cell r="AH6">
            <v>45096</v>
          </cell>
          <cell r="AI6">
            <v>45107</v>
          </cell>
          <cell r="AJ6">
            <v>45110</v>
          </cell>
          <cell r="AK6">
            <v>45114</v>
          </cell>
          <cell r="AL6">
            <v>45117</v>
          </cell>
          <cell r="AM6">
            <v>45128</v>
          </cell>
          <cell r="AO6">
            <v>11</v>
          </cell>
          <cell r="AP6">
            <v>2</v>
          </cell>
        </row>
        <row r="7">
          <cell r="Q7" t="str">
            <v>23/24</v>
          </cell>
          <cell r="R7">
            <v>45187</v>
          </cell>
          <cell r="S7">
            <v>45208</v>
          </cell>
          <cell r="T7">
            <v>45194</v>
          </cell>
          <cell r="U7">
            <v>45275</v>
          </cell>
          <cell r="V7" t="str">
            <v/>
          </cell>
          <cell r="W7">
            <v>45299</v>
          </cell>
          <cell r="X7">
            <v>45373</v>
          </cell>
          <cell r="Y7" t="str">
            <v/>
          </cell>
          <cell r="Z7">
            <v>45397</v>
          </cell>
          <cell r="AA7">
            <v>45408</v>
          </cell>
          <cell r="AB7">
            <v>45411</v>
          </cell>
          <cell r="AC7">
            <v>45415</v>
          </cell>
          <cell r="AD7">
            <v>45418</v>
          </cell>
          <cell r="AE7">
            <v>45436</v>
          </cell>
          <cell r="AF7">
            <v>45439</v>
          </cell>
          <cell r="AG7">
            <v>45457</v>
          </cell>
          <cell r="AH7">
            <v>45460</v>
          </cell>
          <cell r="AI7">
            <v>45471</v>
          </cell>
          <cell r="AJ7">
            <v>45474</v>
          </cell>
          <cell r="AK7">
            <v>45478</v>
          </cell>
          <cell r="AL7">
            <v>45481</v>
          </cell>
          <cell r="AM7">
            <v>45492</v>
          </cell>
          <cell r="AO7">
            <v>11</v>
          </cell>
          <cell r="AP7">
            <v>2</v>
          </cell>
        </row>
        <row r="8">
          <cell r="Q8" t="str">
            <v>24/25</v>
          </cell>
          <cell r="R8">
            <v>45551</v>
          </cell>
          <cell r="S8">
            <v>45572</v>
          </cell>
          <cell r="T8">
            <v>45558</v>
          </cell>
          <cell r="U8">
            <v>45639</v>
          </cell>
          <cell r="V8" t="str">
            <v/>
          </cell>
          <cell r="W8">
            <v>45663</v>
          </cell>
          <cell r="X8">
            <v>45751</v>
          </cell>
          <cell r="Y8" t="str">
            <v/>
          </cell>
          <cell r="Z8" t="str">
            <v/>
          </cell>
          <cell r="AA8" t="str">
            <v/>
          </cell>
          <cell r="AB8">
            <v>45775</v>
          </cell>
          <cell r="AC8">
            <v>45779</v>
          </cell>
          <cell r="AD8">
            <v>45782</v>
          </cell>
          <cell r="AE8">
            <v>45800</v>
          </cell>
          <cell r="AF8">
            <v>45803</v>
          </cell>
          <cell r="AG8">
            <v>45821</v>
          </cell>
          <cell r="AH8">
            <v>45824</v>
          </cell>
          <cell r="AI8">
            <v>45835</v>
          </cell>
          <cell r="AJ8">
            <v>45838</v>
          </cell>
          <cell r="AK8">
            <v>45842</v>
          </cell>
          <cell r="AL8">
            <v>45845</v>
          </cell>
          <cell r="AM8">
            <v>45856</v>
          </cell>
          <cell r="AO8">
            <v>13</v>
          </cell>
          <cell r="AP8">
            <v>0</v>
          </cell>
        </row>
        <row r="9">
          <cell r="Q9" t="str">
            <v>25/26</v>
          </cell>
          <cell r="R9">
            <v>45922</v>
          </cell>
          <cell r="S9">
            <v>45943</v>
          </cell>
          <cell r="T9">
            <v>45929</v>
          </cell>
          <cell r="U9">
            <v>46010</v>
          </cell>
          <cell r="V9" t="str">
            <v/>
          </cell>
          <cell r="W9">
            <v>46034</v>
          </cell>
          <cell r="X9">
            <v>46108</v>
          </cell>
          <cell r="Y9" t="str">
            <v/>
          </cell>
          <cell r="Z9">
            <v>46132</v>
          </cell>
          <cell r="AA9">
            <v>46143</v>
          </cell>
          <cell r="AB9">
            <v>46146</v>
          </cell>
          <cell r="AC9">
            <v>46150</v>
          </cell>
          <cell r="AD9">
            <v>46153</v>
          </cell>
          <cell r="AE9">
            <v>46171</v>
          </cell>
          <cell r="AF9">
            <v>46174</v>
          </cell>
          <cell r="AG9">
            <v>46192</v>
          </cell>
          <cell r="AH9">
            <v>46195</v>
          </cell>
          <cell r="AI9">
            <v>46206</v>
          </cell>
          <cell r="AJ9">
            <v>46209</v>
          </cell>
          <cell r="AK9">
            <v>46213</v>
          </cell>
          <cell r="AL9">
            <v>46216</v>
          </cell>
          <cell r="AM9">
            <v>46227</v>
          </cell>
          <cell r="AO9">
            <v>11</v>
          </cell>
          <cell r="AP9">
            <v>2</v>
          </cell>
        </row>
        <row r="10">
          <cell r="Q10" t="str">
            <v>26/27</v>
          </cell>
          <cell r="R10">
            <v>46286</v>
          </cell>
          <cell r="S10">
            <v>46307</v>
          </cell>
          <cell r="T10">
            <v>46293</v>
          </cell>
          <cell r="U10">
            <v>46374</v>
          </cell>
          <cell r="V10" t="str">
            <v/>
          </cell>
          <cell r="W10">
            <v>46398</v>
          </cell>
          <cell r="X10">
            <v>46465</v>
          </cell>
          <cell r="Y10" t="str">
            <v/>
          </cell>
          <cell r="Z10">
            <v>46489</v>
          </cell>
          <cell r="AA10">
            <v>46507</v>
          </cell>
          <cell r="AB10">
            <v>46510</v>
          </cell>
          <cell r="AC10">
            <v>46514</v>
          </cell>
          <cell r="AD10">
            <v>46517</v>
          </cell>
          <cell r="AE10">
            <v>46535</v>
          </cell>
          <cell r="AF10">
            <v>46538</v>
          </cell>
          <cell r="AG10">
            <v>46556</v>
          </cell>
          <cell r="AH10">
            <v>46559</v>
          </cell>
          <cell r="AI10">
            <v>46570</v>
          </cell>
          <cell r="AJ10">
            <v>46573</v>
          </cell>
          <cell r="AK10">
            <v>46577</v>
          </cell>
          <cell r="AL10">
            <v>46580</v>
          </cell>
          <cell r="AM10">
            <v>46591</v>
          </cell>
          <cell r="AO10">
            <v>10</v>
          </cell>
          <cell r="AP10">
            <v>3</v>
          </cell>
        </row>
        <row r="11">
          <cell r="Q11" t="str">
            <v>27/28</v>
          </cell>
          <cell r="R11">
            <v>46650</v>
          </cell>
          <cell r="S11">
            <v>46671</v>
          </cell>
          <cell r="T11">
            <v>46657</v>
          </cell>
          <cell r="U11">
            <v>46738</v>
          </cell>
          <cell r="V11" t="str">
            <v/>
          </cell>
          <cell r="W11">
            <v>46762</v>
          </cell>
          <cell r="X11">
            <v>46850</v>
          </cell>
          <cell r="Y11" t="str">
            <v/>
          </cell>
          <cell r="Z11" t="str">
            <v/>
          </cell>
          <cell r="AA11" t="str">
            <v/>
          </cell>
          <cell r="AB11">
            <v>46874</v>
          </cell>
          <cell r="AC11">
            <v>46878</v>
          </cell>
          <cell r="AD11">
            <v>46881</v>
          </cell>
          <cell r="AE11">
            <v>46899</v>
          </cell>
          <cell r="AF11">
            <v>46902</v>
          </cell>
          <cell r="AG11">
            <v>46920</v>
          </cell>
          <cell r="AH11">
            <v>46923</v>
          </cell>
          <cell r="AI11">
            <v>46934</v>
          </cell>
          <cell r="AJ11">
            <v>46937</v>
          </cell>
          <cell r="AK11">
            <v>46941</v>
          </cell>
          <cell r="AL11">
            <v>46944</v>
          </cell>
          <cell r="AM11">
            <v>46955</v>
          </cell>
          <cell r="AO11">
            <v>13</v>
          </cell>
          <cell r="AP11">
            <v>0</v>
          </cell>
        </row>
        <row r="12">
          <cell r="Q12" t="str">
            <v>28/29</v>
          </cell>
          <cell r="R12">
            <v>47014</v>
          </cell>
          <cell r="S12">
            <v>47035</v>
          </cell>
          <cell r="T12">
            <v>47021</v>
          </cell>
          <cell r="U12">
            <v>47102</v>
          </cell>
          <cell r="V12" t="str">
            <v/>
          </cell>
          <cell r="W12">
            <v>47126</v>
          </cell>
          <cell r="X12">
            <v>47200</v>
          </cell>
          <cell r="Y12" t="str">
            <v/>
          </cell>
          <cell r="Z12">
            <v>47224</v>
          </cell>
          <cell r="AA12">
            <v>47235</v>
          </cell>
          <cell r="AB12">
            <v>47238</v>
          </cell>
          <cell r="AC12">
            <v>47242</v>
          </cell>
          <cell r="AD12">
            <v>47245</v>
          </cell>
          <cell r="AE12">
            <v>47263</v>
          </cell>
          <cell r="AF12">
            <v>47266</v>
          </cell>
          <cell r="AG12">
            <v>47284</v>
          </cell>
          <cell r="AH12">
            <v>47287</v>
          </cell>
          <cell r="AI12">
            <v>47298</v>
          </cell>
          <cell r="AJ12">
            <v>47301</v>
          </cell>
          <cell r="AK12">
            <v>47305</v>
          </cell>
          <cell r="AL12">
            <v>47308</v>
          </cell>
          <cell r="AM12">
            <v>47319</v>
          </cell>
          <cell r="AO12">
            <v>11</v>
          </cell>
          <cell r="AP12">
            <v>2</v>
          </cell>
        </row>
        <row r="13">
          <cell r="Q13" t="str">
            <v>29/30</v>
          </cell>
          <cell r="R13">
            <v>47378</v>
          </cell>
          <cell r="S13">
            <v>47399</v>
          </cell>
          <cell r="T13">
            <v>47385</v>
          </cell>
          <cell r="U13">
            <v>47466</v>
          </cell>
          <cell r="V13" t="str">
            <v/>
          </cell>
          <cell r="W13">
            <v>47490</v>
          </cell>
          <cell r="X13">
            <v>47578</v>
          </cell>
          <cell r="Y13" t="str">
            <v/>
          </cell>
          <cell r="Z13" t="str">
            <v/>
          </cell>
          <cell r="AA13" t="str">
            <v/>
          </cell>
          <cell r="AB13">
            <v>47602</v>
          </cell>
          <cell r="AC13">
            <v>47606</v>
          </cell>
          <cell r="AD13">
            <v>47609</v>
          </cell>
          <cell r="AE13">
            <v>47627</v>
          </cell>
          <cell r="AF13">
            <v>47630</v>
          </cell>
          <cell r="AG13">
            <v>47648</v>
          </cell>
          <cell r="AH13">
            <v>47651</v>
          </cell>
          <cell r="AI13">
            <v>47662</v>
          </cell>
          <cell r="AJ13">
            <v>47665</v>
          </cell>
          <cell r="AK13">
            <v>47669</v>
          </cell>
          <cell r="AL13">
            <v>47672</v>
          </cell>
          <cell r="AM13">
            <v>47683</v>
          </cell>
          <cell r="AO13">
            <v>13</v>
          </cell>
          <cell r="AP13">
            <v>0</v>
          </cell>
        </row>
        <row r="14">
          <cell r="Q14" t="str">
            <v>30/31</v>
          </cell>
          <cell r="R14">
            <v>47742</v>
          </cell>
          <cell r="S14">
            <v>47763</v>
          </cell>
          <cell r="T14">
            <v>47749</v>
          </cell>
          <cell r="U14">
            <v>47830</v>
          </cell>
          <cell r="V14" t="str">
            <v/>
          </cell>
          <cell r="W14">
            <v>47854</v>
          </cell>
          <cell r="X14">
            <v>47942</v>
          </cell>
          <cell r="Y14" t="str">
            <v/>
          </cell>
          <cell r="Z14" t="str">
            <v/>
          </cell>
          <cell r="AA14" t="str">
            <v/>
          </cell>
          <cell r="AB14">
            <v>47966</v>
          </cell>
          <cell r="AC14">
            <v>47970</v>
          </cell>
          <cell r="AD14">
            <v>47973</v>
          </cell>
          <cell r="AE14">
            <v>47991</v>
          </cell>
          <cell r="AF14">
            <v>47994</v>
          </cell>
          <cell r="AG14">
            <v>48012</v>
          </cell>
          <cell r="AH14">
            <v>48015</v>
          </cell>
          <cell r="AI14">
            <v>48026</v>
          </cell>
          <cell r="AJ14">
            <v>48029</v>
          </cell>
          <cell r="AK14">
            <v>48033</v>
          </cell>
          <cell r="AL14">
            <v>48036</v>
          </cell>
          <cell r="AM14">
            <v>48047</v>
          </cell>
          <cell r="AO14">
            <v>13</v>
          </cell>
          <cell r="AP14">
            <v>0</v>
          </cell>
        </row>
        <row r="15">
          <cell r="Q15" t="str">
            <v>31/32</v>
          </cell>
          <cell r="R15">
            <v>48106</v>
          </cell>
          <cell r="S15">
            <v>48127</v>
          </cell>
          <cell r="T15">
            <v>48113</v>
          </cell>
          <cell r="U15">
            <v>48194</v>
          </cell>
          <cell r="V15" t="str">
            <v/>
          </cell>
          <cell r="W15">
            <v>48218</v>
          </cell>
          <cell r="X15">
            <v>48292</v>
          </cell>
          <cell r="Y15" t="str">
            <v/>
          </cell>
          <cell r="Z15">
            <v>48316</v>
          </cell>
          <cell r="AA15">
            <v>48327</v>
          </cell>
          <cell r="AB15">
            <v>48330</v>
          </cell>
          <cell r="AC15">
            <v>48334</v>
          </cell>
          <cell r="AD15">
            <v>48337</v>
          </cell>
          <cell r="AE15">
            <v>48355</v>
          </cell>
          <cell r="AF15">
            <v>48358</v>
          </cell>
          <cell r="AG15">
            <v>48376</v>
          </cell>
          <cell r="AH15">
            <v>48379</v>
          </cell>
          <cell r="AI15">
            <v>48390</v>
          </cell>
          <cell r="AJ15">
            <v>48393</v>
          </cell>
          <cell r="AK15">
            <v>48397</v>
          </cell>
          <cell r="AL15">
            <v>48400</v>
          </cell>
          <cell r="AM15">
            <v>48411</v>
          </cell>
          <cell r="AO15">
            <v>11</v>
          </cell>
          <cell r="AP15">
            <v>2</v>
          </cell>
        </row>
        <row r="16">
          <cell r="Q16" t="str">
            <v>32/33</v>
          </cell>
          <cell r="R16">
            <v>48477</v>
          </cell>
          <cell r="S16">
            <v>48498</v>
          </cell>
          <cell r="T16">
            <v>48484</v>
          </cell>
          <cell r="U16">
            <v>48565</v>
          </cell>
          <cell r="V16" t="str">
            <v/>
          </cell>
          <cell r="W16">
            <v>48589</v>
          </cell>
          <cell r="X16">
            <v>48677</v>
          </cell>
          <cell r="Y16" t="str">
            <v/>
          </cell>
          <cell r="Z16" t="str">
            <v/>
          </cell>
          <cell r="AA16" t="str">
            <v/>
          </cell>
          <cell r="AB16">
            <v>48701</v>
          </cell>
          <cell r="AC16">
            <v>48705</v>
          </cell>
          <cell r="AD16">
            <v>48708</v>
          </cell>
          <cell r="AE16">
            <v>48726</v>
          </cell>
          <cell r="AF16">
            <v>48729</v>
          </cell>
          <cell r="AG16">
            <v>48747</v>
          </cell>
          <cell r="AH16">
            <v>48750</v>
          </cell>
          <cell r="AI16">
            <v>48761</v>
          </cell>
          <cell r="AJ16">
            <v>48764</v>
          </cell>
          <cell r="AK16">
            <v>48768</v>
          </cell>
          <cell r="AL16">
            <v>48771</v>
          </cell>
          <cell r="AM16">
            <v>48782</v>
          </cell>
          <cell r="AO16">
            <v>13</v>
          </cell>
          <cell r="AP16">
            <v>0</v>
          </cell>
        </row>
        <row r="17">
          <cell r="Q17" t="str">
            <v>33/34</v>
          </cell>
          <cell r="R17">
            <v>48841</v>
          </cell>
          <cell r="S17">
            <v>48862</v>
          </cell>
          <cell r="T17">
            <v>48848</v>
          </cell>
          <cell r="U17">
            <v>48929</v>
          </cell>
          <cell r="V17" t="str">
            <v/>
          </cell>
          <cell r="W17">
            <v>48953</v>
          </cell>
          <cell r="X17">
            <v>49027</v>
          </cell>
          <cell r="Y17" t="str">
            <v/>
          </cell>
          <cell r="Z17">
            <v>49051</v>
          </cell>
          <cell r="AA17">
            <v>49062</v>
          </cell>
          <cell r="AB17">
            <v>49065</v>
          </cell>
          <cell r="AC17">
            <v>49069</v>
          </cell>
          <cell r="AD17">
            <v>49072</v>
          </cell>
          <cell r="AE17">
            <v>49090</v>
          </cell>
          <cell r="AF17">
            <v>49093</v>
          </cell>
          <cell r="AG17">
            <v>49111</v>
          </cell>
          <cell r="AH17">
            <v>49114</v>
          </cell>
          <cell r="AI17">
            <v>49125</v>
          </cell>
          <cell r="AJ17">
            <v>49128</v>
          </cell>
          <cell r="AK17">
            <v>49132</v>
          </cell>
          <cell r="AL17">
            <v>49135</v>
          </cell>
          <cell r="AM17">
            <v>49146</v>
          </cell>
          <cell r="AO17">
            <v>11</v>
          </cell>
          <cell r="AP17">
            <v>2</v>
          </cell>
        </row>
        <row r="18">
          <cell r="T18">
            <v>7</v>
          </cell>
          <cell r="U18">
            <v>88</v>
          </cell>
          <cell r="V18" t="str">
            <v/>
          </cell>
          <cell r="W18">
            <v>112</v>
          </cell>
          <cell r="X18">
            <v>109</v>
          </cell>
          <cell r="Y18" t="str">
            <v/>
          </cell>
          <cell r="Z18" t="str">
            <v/>
          </cell>
          <cell r="AA18" t="str">
            <v/>
          </cell>
          <cell r="AB18">
            <v>133</v>
          </cell>
          <cell r="AC18">
            <v>137</v>
          </cell>
          <cell r="AD18">
            <v>140</v>
          </cell>
          <cell r="AE18">
            <v>158</v>
          </cell>
          <cell r="AF18">
            <v>161</v>
          </cell>
          <cell r="AG18">
            <v>179</v>
          </cell>
          <cell r="AH18">
            <v>182</v>
          </cell>
          <cell r="AI18">
            <v>193</v>
          </cell>
          <cell r="AJ18">
            <v>196</v>
          </cell>
          <cell r="AK18">
            <v>200</v>
          </cell>
          <cell r="AL18">
            <v>203</v>
          </cell>
          <cell r="AM18">
            <v>214</v>
          </cell>
          <cell r="AO18">
            <v>0</v>
          </cell>
          <cell r="AP18">
            <v>0</v>
          </cell>
        </row>
        <row r="19">
          <cell r="T19">
            <v>7</v>
          </cell>
          <cell r="U19">
            <v>88</v>
          </cell>
          <cell r="V19" t="str">
            <v/>
          </cell>
          <cell r="W19">
            <v>112</v>
          </cell>
          <cell r="X19">
            <v>109</v>
          </cell>
          <cell r="Y19" t="str">
            <v/>
          </cell>
          <cell r="Z19" t="str">
            <v/>
          </cell>
          <cell r="AA19" t="str">
            <v/>
          </cell>
          <cell r="AB19">
            <v>133</v>
          </cell>
          <cell r="AC19">
            <v>137</v>
          </cell>
          <cell r="AD19">
            <v>140</v>
          </cell>
          <cell r="AE19">
            <v>158</v>
          </cell>
          <cell r="AF19">
            <v>161</v>
          </cell>
          <cell r="AG19">
            <v>179</v>
          </cell>
          <cell r="AH19">
            <v>182</v>
          </cell>
          <cell r="AI19">
            <v>193</v>
          </cell>
          <cell r="AJ19">
            <v>196</v>
          </cell>
          <cell r="AK19">
            <v>200</v>
          </cell>
          <cell r="AL19">
            <v>203</v>
          </cell>
          <cell r="AM19">
            <v>214</v>
          </cell>
          <cell r="AO19">
            <v>0</v>
          </cell>
          <cell r="AP19">
            <v>0</v>
          </cell>
        </row>
        <row r="20">
          <cell r="T20">
            <v>7</v>
          </cell>
          <cell r="U20">
            <v>88</v>
          </cell>
          <cell r="V20" t="str">
            <v/>
          </cell>
          <cell r="W20">
            <v>112</v>
          </cell>
          <cell r="X20">
            <v>109</v>
          </cell>
          <cell r="Y20" t="str">
            <v/>
          </cell>
          <cell r="Z20" t="str">
            <v/>
          </cell>
          <cell r="AA20" t="str">
            <v/>
          </cell>
          <cell r="AB20">
            <v>133</v>
          </cell>
          <cell r="AC20">
            <v>137</v>
          </cell>
          <cell r="AD20">
            <v>140</v>
          </cell>
          <cell r="AE20">
            <v>158</v>
          </cell>
          <cell r="AF20">
            <v>161</v>
          </cell>
          <cell r="AG20">
            <v>179</v>
          </cell>
          <cell r="AH20">
            <v>182</v>
          </cell>
          <cell r="AI20">
            <v>193</v>
          </cell>
          <cell r="AJ20">
            <v>196</v>
          </cell>
          <cell r="AK20">
            <v>200</v>
          </cell>
          <cell r="AL20">
            <v>203</v>
          </cell>
          <cell r="AM20">
            <v>214</v>
          </cell>
          <cell r="AO20">
            <v>0</v>
          </cell>
          <cell r="AP20">
            <v>0</v>
          </cell>
        </row>
        <row r="21">
          <cell r="T21">
            <v>7</v>
          </cell>
          <cell r="U21">
            <v>88</v>
          </cell>
          <cell r="V21" t="str">
            <v/>
          </cell>
          <cell r="W21">
            <v>112</v>
          </cell>
          <cell r="X21">
            <v>109</v>
          </cell>
          <cell r="Y21" t="str">
            <v/>
          </cell>
          <cell r="Z21" t="str">
            <v/>
          </cell>
          <cell r="AA21" t="str">
            <v/>
          </cell>
          <cell r="AB21">
            <v>133</v>
          </cell>
          <cell r="AC21">
            <v>137</v>
          </cell>
          <cell r="AD21">
            <v>140</v>
          </cell>
          <cell r="AE21">
            <v>158</v>
          </cell>
          <cell r="AF21">
            <v>161</v>
          </cell>
          <cell r="AG21">
            <v>179</v>
          </cell>
          <cell r="AH21">
            <v>182</v>
          </cell>
          <cell r="AI21">
            <v>193</v>
          </cell>
          <cell r="AJ21">
            <v>196</v>
          </cell>
          <cell r="AK21">
            <v>200</v>
          </cell>
          <cell r="AL21">
            <v>203</v>
          </cell>
          <cell r="AM21">
            <v>214</v>
          </cell>
          <cell r="AO21">
            <v>0</v>
          </cell>
          <cell r="AP21">
            <v>0</v>
          </cell>
        </row>
        <row r="22">
          <cell r="T22">
            <v>7</v>
          </cell>
          <cell r="U22">
            <v>88</v>
          </cell>
          <cell r="V22" t="str">
            <v/>
          </cell>
          <cell r="W22">
            <v>112</v>
          </cell>
          <cell r="X22">
            <v>109</v>
          </cell>
          <cell r="Y22" t="str">
            <v/>
          </cell>
          <cell r="Z22" t="str">
            <v/>
          </cell>
          <cell r="AA22" t="str">
            <v/>
          </cell>
          <cell r="AB22">
            <v>133</v>
          </cell>
          <cell r="AC22">
            <v>137</v>
          </cell>
          <cell r="AD22">
            <v>140</v>
          </cell>
          <cell r="AE22">
            <v>158</v>
          </cell>
          <cell r="AF22">
            <v>161</v>
          </cell>
          <cell r="AG22">
            <v>179</v>
          </cell>
          <cell r="AH22">
            <v>182</v>
          </cell>
          <cell r="AI22">
            <v>193</v>
          </cell>
          <cell r="AJ22">
            <v>196</v>
          </cell>
          <cell r="AK22">
            <v>200</v>
          </cell>
          <cell r="AL22">
            <v>203</v>
          </cell>
          <cell r="AM22">
            <v>214</v>
          </cell>
          <cell r="AO22">
            <v>0</v>
          </cell>
          <cell r="AP22">
            <v>0</v>
          </cell>
        </row>
        <row r="23">
          <cell r="T23">
            <v>7</v>
          </cell>
          <cell r="U23">
            <v>88</v>
          </cell>
          <cell r="V23" t="str">
            <v/>
          </cell>
          <cell r="W23">
            <v>112</v>
          </cell>
          <cell r="X23">
            <v>109</v>
          </cell>
          <cell r="Y23" t="str">
            <v/>
          </cell>
          <cell r="Z23" t="str">
            <v/>
          </cell>
          <cell r="AA23" t="str">
            <v/>
          </cell>
          <cell r="AB23">
            <v>133</v>
          </cell>
          <cell r="AC23">
            <v>137</v>
          </cell>
          <cell r="AD23">
            <v>140</v>
          </cell>
          <cell r="AE23">
            <v>158</v>
          </cell>
          <cell r="AF23">
            <v>161</v>
          </cell>
          <cell r="AG23">
            <v>179</v>
          </cell>
          <cell r="AH23">
            <v>182</v>
          </cell>
          <cell r="AI23">
            <v>193</v>
          </cell>
          <cell r="AJ23">
            <v>196</v>
          </cell>
          <cell r="AK23">
            <v>200</v>
          </cell>
          <cell r="AL23">
            <v>203</v>
          </cell>
          <cell r="AM23">
            <v>214</v>
          </cell>
          <cell r="AO23">
            <v>0</v>
          </cell>
          <cell r="AP23">
            <v>0</v>
          </cell>
        </row>
        <row r="24">
          <cell r="T24">
            <v>7</v>
          </cell>
          <cell r="U24">
            <v>88</v>
          </cell>
          <cell r="V24" t="str">
            <v/>
          </cell>
          <cell r="W24">
            <v>112</v>
          </cell>
          <cell r="X24">
            <v>109</v>
          </cell>
          <cell r="Y24" t="str">
            <v/>
          </cell>
          <cell r="Z24" t="str">
            <v/>
          </cell>
          <cell r="AA24" t="str">
            <v/>
          </cell>
          <cell r="AB24">
            <v>133</v>
          </cell>
          <cell r="AC24">
            <v>137</v>
          </cell>
          <cell r="AD24">
            <v>140</v>
          </cell>
          <cell r="AE24">
            <v>158</v>
          </cell>
          <cell r="AF24">
            <v>161</v>
          </cell>
          <cell r="AG24">
            <v>179</v>
          </cell>
          <cell r="AH24">
            <v>182</v>
          </cell>
          <cell r="AI24">
            <v>193</v>
          </cell>
          <cell r="AJ24">
            <v>196</v>
          </cell>
          <cell r="AK24">
            <v>200</v>
          </cell>
          <cell r="AL24">
            <v>203</v>
          </cell>
          <cell r="AM24">
            <v>214</v>
          </cell>
          <cell r="AO24">
            <v>0</v>
          </cell>
          <cell r="AP24">
            <v>0</v>
          </cell>
        </row>
        <row r="25">
          <cell r="T25">
            <v>7</v>
          </cell>
          <cell r="U25">
            <v>88</v>
          </cell>
          <cell r="V25" t="str">
            <v/>
          </cell>
          <cell r="W25">
            <v>112</v>
          </cell>
          <cell r="X25">
            <v>109</v>
          </cell>
          <cell r="Y25" t="str">
            <v/>
          </cell>
          <cell r="Z25" t="str">
            <v/>
          </cell>
          <cell r="AA25" t="str">
            <v/>
          </cell>
          <cell r="AB25">
            <v>133</v>
          </cell>
          <cell r="AC25">
            <v>137</v>
          </cell>
          <cell r="AD25">
            <v>140</v>
          </cell>
          <cell r="AE25">
            <v>158</v>
          </cell>
          <cell r="AF25">
            <v>161</v>
          </cell>
          <cell r="AG25">
            <v>179</v>
          </cell>
          <cell r="AH25">
            <v>182</v>
          </cell>
          <cell r="AI25">
            <v>193</v>
          </cell>
          <cell r="AJ25">
            <v>196</v>
          </cell>
          <cell r="AK25">
            <v>200</v>
          </cell>
          <cell r="AL25">
            <v>203</v>
          </cell>
          <cell r="AM25">
            <v>214</v>
          </cell>
          <cell r="AO25">
            <v>0</v>
          </cell>
          <cell r="AP25">
            <v>0</v>
          </cell>
        </row>
        <row r="26">
          <cell r="T26">
            <v>7</v>
          </cell>
          <cell r="U26">
            <v>88</v>
          </cell>
          <cell r="V26" t="str">
            <v/>
          </cell>
          <cell r="W26">
            <v>112</v>
          </cell>
          <cell r="X26">
            <v>109</v>
          </cell>
          <cell r="Y26" t="str">
            <v/>
          </cell>
          <cell r="Z26" t="str">
            <v/>
          </cell>
          <cell r="AA26" t="str">
            <v/>
          </cell>
          <cell r="AB26">
            <v>133</v>
          </cell>
          <cell r="AC26">
            <v>137</v>
          </cell>
          <cell r="AD26">
            <v>140</v>
          </cell>
          <cell r="AE26">
            <v>158</v>
          </cell>
          <cell r="AF26">
            <v>161</v>
          </cell>
          <cell r="AG26">
            <v>179</v>
          </cell>
          <cell r="AH26">
            <v>182</v>
          </cell>
          <cell r="AI26">
            <v>193</v>
          </cell>
          <cell r="AJ26">
            <v>196</v>
          </cell>
          <cell r="AK26">
            <v>200</v>
          </cell>
          <cell r="AL26">
            <v>203</v>
          </cell>
          <cell r="AM26">
            <v>214</v>
          </cell>
          <cell r="AO26">
            <v>0</v>
          </cell>
          <cell r="AP26">
            <v>0</v>
          </cell>
        </row>
        <row r="27">
          <cell r="T27">
            <v>7</v>
          </cell>
          <cell r="U27">
            <v>88</v>
          </cell>
          <cell r="V27" t="str">
            <v/>
          </cell>
          <cell r="W27">
            <v>112</v>
          </cell>
          <cell r="X27">
            <v>109</v>
          </cell>
          <cell r="Y27" t="str">
            <v/>
          </cell>
          <cell r="Z27" t="str">
            <v/>
          </cell>
          <cell r="AA27" t="str">
            <v/>
          </cell>
          <cell r="AB27">
            <v>133</v>
          </cell>
          <cell r="AC27">
            <v>137</v>
          </cell>
          <cell r="AD27">
            <v>140</v>
          </cell>
          <cell r="AE27">
            <v>158</v>
          </cell>
          <cell r="AF27">
            <v>161</v>
          </cell>
          <cell r="AG27">
            <v>179</v>
          </cell>
          <cell r="AH27">
            <v>182</v>
          </cell>
          <cell r="AI27">
            <v>193</v>
          </cell>
          <cell r="AJ27">
            <v>196</v>
          </cell>
          <cell r="AK27">
            <v>200</v>
          </cell>
          <cell r="AL27">
            <v>203</v>
          </cell>
          <cell r="AM27">
            <v>214</v>
          </cell>
          <cell r="AO27">
            <v>0</v>
          </cell>
          <cell r="AP27">
            <v>0</v>
          </cell>
        </row>
        <row r="28">
          <cell r="T28">
            <v>7</v>
          </cell>
          <cell r="U28">
            <v>88</v>
          </cell>
          <cell r="V28" t="str">
            <v/>
          </cell>
          <cell r="W28">
            <v>112</v>
          </cell>
          <cell r="X28">
            <v>109</v>
          </cell>
          <cell r="Y28" t="str">
            <v/>
          </cell>
          <cell r="Z28" t="str">
            <v/>
          </cell>
          <cell r="AA28" t="str">
            <v/>
          </cell>
          <cell r="AB28">
            <v>133</v>
          </cell>
          <cell r="AC28">
            <v>137</v>
          </cell>
          <cell r="AD28">
            <v>140</v>
          </cell>
          <cell r="AE28">
            <v>158</v>
          </cell>
          <cell r="AF28">
            <v>161</v>
          </cell>
          <cell r="AG28">
            <v>179</v>
          </cell>
          <cell r="AH28">
            <v>182</v>
          </cell>
          <cell r="AI28">
            <v>193</v>
          </cell>
          <cell r="AJ28">
            <v>196</v>
          </cell>
          <cell r="AK28">
            <v>200</v>
          </cell>
          <cell r="AL28">
            <v>203</v>
          </cell>
          <cell r="AM28">
            <v>214</v>
          </cell>
          <cell r="AO28">
            <v>0</v>
          </cell>
          <cell r="AP28">
            <v>0</v>
          </cell>
        </row>
        <row r="29">
          <cell r="T29">
            <v>7</v>
          </cell>
          <cell r="U29">
            <v>88</v>
          </cell>
          <cell r="V29" t="str">
            <v/>
          </cell>
          <cell r="W29">
            <v>112</v>
          </cell>
          <cell r="X29">
            <v>109</v>
          </cell>
          <cell r="Y29" t="str">
            <v/>
          </cell>
          <cell r="Z29" t="str">
            <v/>
          </cell>
          <cell r="AA29" t="str">
            <v/>
          </cell>
          <cell r="AB29">
            <v>133</v>
          </cell>
          <cell r="AC29">
            <v>137</v>
          </cell>
          <cell r="AD29">
            <v>140</v>
          </cell>
          <cell r="AE29">
            <v>158</v>
          </cell>
          <cell r="AF29">
            <v>161</v>
          </cell>
          <cell r="AG29">
            <v>179</v>
          </cell>
          <cell r="AH29">
            <v>182</v>
          </cell>
          <cell r="AI29">
            <v>193</v>
          </cell>
          <cell r="AJ29">
            <v>196</v>
          </cell>
          <cell r="AK29">
            <v>200</v>
          </cell>
          <cell r="AL29">
            <v>203</v>
          </cell>
          <cell r="AM29">
            <v>214</v>
          </cell>
          <cell r="AO29">
            <v>0</v>
          </cell>
          <cell r="AP29">
            <v>0</v>
          </cell>
        </row>
        <row r="30">
          <cell r="T30">
            <v>7</v>
          </cell>
          <cell r="U30">
            <v>88</v>
          </cell>
          <cell r="V30" t="str">
            <v/>
          </cell>
          <cell r="W30">
            <v>112</v>
          </cell>
          <cell r="X30">
            <v>109</v>
          </cell>
          <cell r="Y30" t="str">
            <v/>
          </cell>
          <cell r="Z30" t="str">
            <v/>
          </cell>
          <cell r="AA30" t="str">
            <v/>
          </cell>
          <cell r="AB30">
            <v>133</v>
          </cell>
          <cell r="AC30">
            <v>137</v>
          </cell>
          <cell r="AD30">
            <v>140</v>
          </cell>
          <cell r="AE30">
            <v>158</v>
          </cell>
          <cell r="AF30">
            <v>161</v>
          </cell>
          <cell r="AG30">
            <v>179</v>
          </cell>
          <cell r="AH30">
            <v>182</v>
          </cell>
          <cell r="AI30">
            <v>193</v>
          </cell>
          <cell r="AJ30">
            <v>196</v>
          </cell>
          <cell r="AK30">
            <v>200</v>
          </cell>
          <cell r="AL30">
            <v>203</v>
          </cell>
          <cell r="AM30">
            <v>214</v>
          </cell>
          <cell r="AO30">
            <v>0</v>
          </cell>
          <cell r="AP30">
            <v>0</v>
          </cell>
        </row>
        <row r="31">
          <cell r="T31">
            <v>7</v>
          </cell>
          <cell r="U31">
            <v>88</v>
          </cell>
          <cell r="V31" t="str">
            <v/>
          </cell>
          <cell r="W31">
            <v>112</v>
          </cell>
          <cell r="X31">
            <v>109</v>
          </cell>
          <cell r="Y31" t="str">
            <v/>
          </cell>
          <cell r="Z31" t="str">
            <v/>
          </cell>
          <cell r="AA31" t="str">
            <v/>
          </cell>
          <cell r="AB31">
            <v>133</v>
          </cell>
          <cell r="AC31">
            <v>137</v>
          </cell>
          <cell r="AD31">
            <v>140</v>
          </cell>
          <cell r="AE31">
            <v>158</v>
          </cell>
          <cell r="AF31">
            <v>161</v>
          </cell>
          <cell r="AG31">
            <v>179</v>
          </cell>
          <cell r="AH31">
            <v>182</v>
          </cell>
          <cell r="AI31">
            <v>193</v>
          </cell>
          <cell r="AJ31">
            <v>196</v>
          </cell>
          <cell r="AK31">
            <v>200</v>
          </cell>
          <cell r="AL31">
            <v>203</v>
          </cell>
          <cell r="AM31">
            <v>214</v>
          </cell>
          <cell r="AO31">
            <v>0</v>
          </cell>
          <cell r="AP31">
            <v>0</v>
          </cell>
        </row>
        <row r="32">
          <cell r="T32">
            <v>7</v>
          </cell>
          <cell r="U32">
            <v>88</v>
          </cell>
          <cell r="V32" t="str">
            <v/>
          </cell>
          <cell r="W32">
            <v>112</v>
          </cell>
          <cell r="X32">
            <v>109</v>
          </cell>
          <cell r="Y32" t="str">
            <v/>
          </cell>
          <cell r="Z32" t="str">
            <v/>
          </cell>
          <cell r="AA32" t="str">
            <v/>
          </cell>
          <cell r="AB32">
            <v>133</v>
          </cell>
          <cell r="AC32">
            <v>137</v>
          </cell>
          <cell r="AD32">
            <v>140</v>
          </cell>
          <cell r="AE32">
            <v>158</v>
          </cell>
          <cell r="AF32">
            <v>161</v>
          </cell>
          <cell r="AG32">
            <v>179</v>
          </cell>
          <cell r="AH32">
            <v>182</v>
          </cell>
          <cell r="AI32">
            <v>193</v>
          </cell>
          <cell r="AJ32">
            <v>196</v>
          </cell>
          <cell r="AK32">
            <v>200</v>
          </cell>
          <cell r="AL32">
            <v>203</v>
          </cell>
          <cell r="AM32">
            <v>214</v>
          </cell>
          <cell r="AO32">
            <v>0</v>
          </cell>
          <cell r="AP32">
            <v>0</v>
          </cell>
        </row>
        <row r="33">
          <cell r="T33">
            <v>7</v>
          </cell>
          <cell r="U33">
            <v>88</v>
          </cell>
          <cell r="V33" t="str">
            <v/>
          </cell>
          <cell r="W33">
            <v>112</v>
          </cell>
          <cell r="X33">
            <v>109</v>
          </cell>
          <cell r="Y33" t="str">
            <v/>
          </cell>
          <cell r="Z33" t="str">
            <v/>
          </cell>
          <cell r="AA33" t="str">
            <v/>
          </cell>
          <cell r="AB33">
            <v>133</v>
          </cell>
          <cell r="AC33">
            <v>137</v>
          </cell>
          <cell r="AD33">
            <v>140</v>
          </cell>
          <cell r="AE33">
            <v>158</v>
          </cell>
          <cell r="AF33">
            <v>161</v>
          </cell>
          <cell r="AG33">
            <v>179</v>
          </cell>
          <cell r="AH33">
            <v>182</v>
          </cell>
          <cell r="AI33">
            <v>193</v>
          </cell>
          <cell r="AJ33">
            <v>196</v>
          </cell>
          <cell r="AK33">
            <v>200</v>
          </cell>
          <cell r="AL33">
            <v>203</v>
          </cell>
          <cell r="AM33">
            <v>214</v>
          </cell>
          <cell r="AO33">
            <v>0</v>
          </cell>
          <cell r="AP33">
            <v>0</v>
          </cell>
        </row>
        <row r="34">
          <cell r="T34">
            <v>7</v>
          </cell>
          <cell r="U34">
            <v>88</v>
          </cell>
          <cell r="V34" t="str">
            <v/>
          </cell>
          <cell r="W34">
            <v>112</v>
          </cell>
          <cell r="X34">
            <v>109</v>
          </cell>
          <cell r="Y34" t="str">
            <v/>
          </cell>
          <cell r="Z34" t="str">
            <v/>
          </cell>
          <cell r="AA34" t="str">
            <v/>
          </cell>
          <cell r="AB34">
            <v>133</v>
          </cell>
          <cell r="AC34">
            <v>137</v>
          </cell>
          <cell r="AD34">
            <v>140</v>
          </cell>
          <cell r="AE34">
            <v>158</v>
          </cell>
          <cell r="AF34">
            <v>161</v>
          </cell>
          <cell r="AG34">
            <v>179</v>
          </cell>
          <cell r="AH34">
            <v>182</v>
          </cell>
          <cell r="AI34">
            <v>193</v>
          </cell>
          <cell r="AJ34">
            <v>196</v>
          </cell>
          <cell r="AK34">
            <v>200</v>
          </cell>
          <cell r="AL34">
            <v>203</v>
          </cell>
          <cell r="AM34">
            <v>214</v>
          </cell>
          <cell r="AO34">
            <v>0</v>
          </cell>
          <cell r="AP34">
            <v>0</v>
          </cell>
        </row>
        <row r="35">
          <cell r="T35">
            <v>7</v>
          </cell>
          <cell r="U35">
            <v>88</v>
          </cell>
          <cell r="V35" t="str">
            <v/>
          </cell>
          <cell r="W35">
            <v>112</v>
          </cell>
          <cell r="X35">
            <v>109</v>
          </cell>
          <cell r="Y35" t="str">
            <v/>
          </cell>
          <cell r="Z35" t="str">
            <v/>
          </cell>
          <cell r="AA35" t="str">
            <v/>
          </cell>
          <cell r="AB35">
            <v>133</v>
          </cell>
          <cell r="AC35">
            <v>137</v>
          </cell>
          <cell r="AD35">
            <v>140</v>
          </cell>
          <cell r="AE35">
            <v>158</v>
          </cell>
          <cell r="AF35">
            <v>161</v>
          </cell>
          <cell r="AG35">
            <v>179</v>
          </cell>
          <cell r="AH35">
            <v>182</v>
          </cell>
          <cell r="AI35">
            <v>193</v>
          </cell>
          <cell r="AJ35">
            <v>196</v>
          </cell>
          <cell r="AK35">
            <v>200</v>
          </cell>
          <cell r="AL35">
            <v>203</v>
          </cell>
          <cell r="AM35">
            <v>214</v>
          </cell>
          <cell r="AO35">
            <v>0</v>
          </cell>
          <cell r="AP35">
            <v>0</v>
          </cell>
        </row>
        <row r="36">
          <cell r="T36">
            <v>7</v>
          </cell>
          <cell r="U36">
            <v>88</v>
          </cell>
          <cell r="V36" t="str">
            <v/>
          </cell>
          <cell r="W36">
            <v>112</v>
          </cell>
          <cell r="X36">
            <v>109</v>
          </cell>
          <cell r="Y36" t="str">
            <v/>
          </cell>
          <cell r="Z36" t="str">
            <v/>
          </cell>
          <cell r="AA36" t="str">
            <v/>
          </cell>
          <cell r="AB36">
            <v>133</v>
          </cell>
          <cell r="AC36">
            <v>137</v>
          </cell>
          <cell r="AD36">
            <v>140</v>
          </cell>
          <cell r="AE36">
            <v>158</v>
          </cell>
          <cell r="AF36">
            <v>161</v>
          </cell>
          <cell r="AG36">
            <v>179</v>
          </cell>
          <cell r="AH36">
            <v>182</v>
          </cell>
          <cell r="AI36">
            <v>193</v>
          </cell>
          <cell r="AJ36">
            <v>196</v>
          </cell>
          <cell r="AK36">
            <v>200</v>
          </cell>
          <cell r="AL36">
            <v>203</v>
          </cell>
          <cell r="AM36">
            <v>214</v>
          </cell>
          <cell r="AO36">
            <v>0</v>
          </cell>
          <cell r="AP36">
            <v>0</v>
          </cell>
        </row>
        <row r="37">
          <cell r="T37">
            <v>7</v>
          </cell>
          <cell r="U37">
            <v>88</v>
          </cell>
          <cell r="V37" t="str">
            <v/>
          </cell>
          <cell r="W37">
            <v>112</v>
          </cell>
          <cell r="X37">
            <v>109</v>
          </cell>
          <cell r="Y37" t="str">
            <v/>
          </cell>
          <cell r="Z37" t="str">
            <v/>
          </cell>
          <cell r="AA37" t="str">
            <v/>
          </cell>
          <cell r="AB37">
            <v>133</v>
          </cell>
          <cell r="AC37">
            <v>137</v>
          </cell>
          <cell r="AD37">
            <v>140</v>
          </cell>
          <cell r="AE37">
            <v>158</v>
          </cell>
          <cell r="AF37">
            <v>161</v>
          </cell>
          <cell r="AG37">
            <v>179</v>
          </cell>
          <cell r="AH37">
            <v>182</v>
          </cell>
          <cell r="AI37">
            <v>193</v>
          </cell>
          <cell r="AJ37">
            <v>196</v>
          </cell>
          <cell r="AK37">
            <v>200</v>
          </cell>
          <cell r="AL37">
            <v>203</v>
          </cell>
          <cell r="AM37">
            <v>214</v>
          </cell>
          <cell r="AO37">
            <v>0</v>
          </cell>
          <cell r="AP37">
            <v>0</v>
          </cell>
        </row>
        <row r="38">
          <cell r="T38">
            <v>7</v>
          </cell>
          <cell r="U38">
            <v>88</v>
          </cell>
          <cell r="V38" t="str">
            <v/>
          </cell>
          <cell r="W38">
            <v>112</v>
          </cell>
          <cell r="X38">
            <v>109</v>
          </cell>
          <cell r="Y38" t="str">
            <v/>
          </cell>
          <cell r="Z38" t="str">
            <v/>
          </cell>
          <cell r="AA38" t="str">
            <v/>
          </cell>
          <cell r="AB38">
            <v>133</v>
          </cell>
          <cell r="AC38">
            <v>137</v>
          </cell>
          <cell r="AD38">
            <v>140</v>
          </cell>
          <cell r="AE38">
            <v>158</v>
          </cell>
          <cell r="AF38">
            <v>161</v>
          </cell>
          <cell r="AG38">
            <v>179</v>
          </cell>
          <cell r="AH38">
            <v>182</v>
          </cell>
          <cell r="AI38">
            <v>193</v>
          </cell>
          <cell r="AJ38">
            <v>196</v>
          </cell>
          <cell r="AK38">
            <v>200</v>
          </cell>
          <cell r="AL38">
            <v>203</v>
          </cell>
          <cell r="AM38">
            <v>214</v>
          </cell>
          <cell r="AO38">
            <v>0</v>
          </cell>
          <cell r="AP38">
            <v>0</v>
          </cell>
        </row>
        <row r="39">
          <cell r="T39">
            <v>7</v>
          </cell>
          <cell r="U39">
            <v>88</v>
          </cell>
          <cell r="V39" t="str">
            <v/>
          </cell>
          <cell r="W39">
            <v>112</v>
          </cell>
          <cell r="X39">
            <v>109</v>
          </cell>
          <cell r="Y39" t="str">
            <v/>
          </cell>
          <cell r="Z39" t="str">
            <v/>
          </cell>
          <cell r="AA39" t="str">
            <v/>
          </cell>
          <cell r="AB39">
            <v>133</v>
          </cell>
          <cell r="AC39">
            <v>137</v>
          </cell>
          <cell r="AD39">
            <v>140</v>
          </cell>
          <cell r="AE39">
            <v>158</v>
          </cell>
          <cell r="AF39">
            <v>161</v>
          </cell>
          <cell r="AG39">
            <v>179</v>
          </cell>
          <cell r="AH39">
            <v>182</v>
          </cell>
          <cell r="AI39">
            <v>193</v>
          </cell>
          <cell r="AJ39">
            <v>196</v>
          </cell>
          <cell r="AK39">
            <v>200</v>
          </cell>
          <cell r="AL39">
            <v>203</v>
          </cell>
          <cell r="AM39">
            <v>214</v>
          </cell>
          <cell r="AO39">
            <v>0</v>
          </cell>
          <cell r="AP39">
            <v>0</v>
          </cell>
        </row>
        <row r="40">
          <cell r="T40">
            <v>7</v>
          </cell>
          <cell r="U40">
            <v>88</v>
          </cell>
          <cell r="V40" t="str">
            <v/>
          </cell>
          <cell r="W40">
            <v>112</v>
          </cell>
          <cell r="X40">
            <v>109</v>
          </cell>
          <cell r="Y40" t="str">
            <v/>
          </cell>
          <cell r="Z40" t="str">
            <v/>
          </cell>
          <cell r="AA40" t="str">
            <v/>
          </cell>
          <cell r="AB40">
            <v>133</v>
          </cell>
          <cell r="AC40">
            <v>137</v>
          </cell>
          <cell r="AD40">
            <v>140</v>
          </cell>
          <cell r="AE40">
            <v>158</v>
          </cell>
          <cell r="AF40">
            <v>161</v>
          </cell>
          <cell r="AG40">
            <v>179</v>
          </cell>
          <cell r="AH40">
            <v>182</v>
          </cell>
          <cell r="AI40">
            <v>193</v>
          </cell>
          <cell r="AJ40">
            <v>196</v>
          </cell>
          <cell r="AK40">
            <v>200</v>
          </cell>
          <cell r="AL40">
            <v>203</v>
          </cell>
          <cell r="AM40">
            <v>214</v>
          </cell>
          <cell r="AO40">
            <v>0</v>
          </cell>
          <cell r="AP40">
            <v>0</v>
          </cell>
        </row>
      </sheetData>
      <sheetData sheetId="1">
        <row r="4">
          <cell r="M4" t="str">
            <v>23/24</v>
          </cell>
          <cell r="N4">
            <v>45159</v>
          </cell>
          <cell r="O4">
            <v>45187</v>
          </cell>
          <cell r="P4">
            <v>45215</v>
          </cell>
          <cell r="Q4">
            <v>45250</v>
          </cell>
          <cell r="R4">
            <v>45278</v>
          </cell>
          <cell r="S4">
            <v>45299</v>
          </cell>
          <cell r="T4">
            <v>45341</v>
          </cell>
          <cell r="U4">
            <v>45369</v>
          </cell>
          <cell r="V4">
            <v>45397</v>
          </cell>
          <cell r="W4">
            <v>45432</v>
          </cell>
          <cell r="X4">
            <v>45460</v>
          </cell>
          <cell r="Y4">
            <v>45488</v>
          </cell>
        </row>
        <row r="5">
          <cell r="M5" t="str">
            <v>24/25</v>
          </cell>
          <cell r="N5">
            <v>45523</v>
          </cell>
          <cell r="O5">
            <v>45551</v>
          </cell>
          <cell r="P5">
            <v>45586</v>
          </cell>
          <cell r="Q5">
            <v>45614</v>
          </cell>
          <cell r="R5">
            <v>45642</v>
          </cell>
          <cell r="S5">
            <v>45663</v>
          </cell>
          <cell r="T5">
            <v>45705</v>
          </cell>
          <cell r="U5">
            <v>45733</v>
          </cell>
          <cell r="V5">
            <v>45768</v>
          </cell>
          <cell r="W5">
            <v>45796</v>
          </cell>
          <cell r="X5">
            <v>45824</v>
          </cell>
          <cell r="Y5">
            <v>45859</v>
          </cell>
        </row>
        <row r="6">
          <cell r="M6" t="str">
            <v>25/26</v>
          </cell>
          <cell r="N6">
            <v>45887</v>
          </cell>
          <cell r="O6">
            <v>45922</v>
          </cell>
          <cell r="P6">
            <v>45950</v>
          </cell>
          <cell r="Q6">
            <v>45978</v>
          </cell>
          <cell r="R6">
            <v>46006</v>
          </cell>
          <cell r="S6">
            <v>46034</v>
          </cell>
          <cell r="T6">
            <v>46069</v>
          </cell>
          <cell r="U6">
            <v>46097</v>
          </cell>
          <cell r="V6">
            <v>46132</v>
          </cell>
          <cell r="W6">
            <v>46160</v>
          </cell>
          <cell r="X6">
            <v>46188</v>
          </cell>
          <cell r="Y6">
            <v>46223</v>
          </cell>
        </row>
        <row r="7">
          <cell r="M7" t="str">
            <v>26/27</v>
          </cell>
          <cell r="N7">
            <v>46251</v>
          </cell>
          <cell r="O7">
            <v>46286</v>
          </cell>
          <cell r="P7">
            <v>46314</v>
          </cell>
          <cell r="Q7">
            <v>46342</v>
          </cell>
          <cell r="R7">
            <v>46377</v>
          </cell>
          <cell r="S7">
            <v>46398</v>
          </cell>
          <cell r="T7">
            <v>46433</v>
          </cell>
          <cell r="U7">
            <v>46461</v>
          </cell>
          <cell r="V7">
            <v>46496</v>
          </cell>
          <cell r="W7">
            <v>46524</v>
          </cell>
          <cell r="X7">
            <v>46559</v>
          </cell>
          <cell r="Y7">
            <v>46587</v>
          </cell>
        </row>
        <row r="8">
          <cell r="M8" t="str">
            <v>27/28</v>
          </cell>
          <cell r="N8">
            <v>46615</v>
          </cell>
          <cell r="O8">
            <v>46650</v>
          </cell>
          <cell r="P8">
            <v>46678</v>
          </cell>
          <cell r="Q8">
            <v>46706</v>
          </cell>
          <cell r="R8">
            <v>46741</v>
          </cell>
          <cell r="S8">
            <v>46762</v>
          </cell>
          <cell r="T8">
            <v>46804</v>
          </cell>
          <cell r="U8">
            <v>46832</v>
          </cell>
          <cell r="V8">
            <v>46860</v>
          </cell>
          <cell r="W8">
            <v>46888</v>
          </cell>
          <cell r="X8">
            <v>46923</v>
          </cell>
          <cell r="Y8">
            <v>46951</v>
          </cell>
        </row>
        <row r="9">
          <cell r="M9" t="str">
            <v>28/29</v>
          </cell>
          <cell r="N9">
            <v>46986</v>
          </cell>
          <cell r="O9">
            <v>47014</v>
          </cell>
          <cell r="P9">
            <v>47042</v>
          </cell>
          <cell r="Q9">
            <v>47077</v>
          </cell>
          <cell r="R9">
            <v>47105</v>
          </cell>
          <cell r="S9">
            <v>47126</v>
          </cell>
          <cell r="T9">
            <v>47168</v>
          </cell>
          <cell r="U9">
            <v>47196</v>
          </cell>
          <cell r="V9">
            <v>47224</v>
          </cell>
          <cell r="W9">
            <v>47259</v>
          </cell>
          <cell r="X9">
            <v>47287</v>
          </cell>
          <cell r="Y9">
            <v>47315</v>
          </cell>
        </row>
        <row r="10">
          <cell r="M10" t="str">
            <v>29/30</v>
          </cell>
          <cell r="N10">
            <v>47350</v>
          </cell>
          <cell r="O10">
            <v>47378</v>
          </cell>
          <cell r="P10">
            <v>47406</v>
          </cell>
          <cell r="Q10">
            <v>47441</v>
          </cell>
          <cell r="R10">
            <v>47469</v>
          </cell>
          <cell r="S10">
            <v>47490</v>
          </cell>
          <cell r="T10">
            <v>47532</v>
          </cell>
          <cell r="U10">
            <v>47560</v>
          </cell>
          <cell r="V10">
            <v>47588</v>
          </cell>
          <cell r="W10">
            <v>47623</v>
          </cell>
          <cell r="X10">
            <v>47651</v>
          </cell>
          <cell r="Y10">
            <v>47679</v>
          </cell>
        </row>
        <row r="11">
          <cell r="M11" t="str">
            <v>30/31</v>
          </cell>
          <cell r="N11">
            <v>47714</v>
          </cell>
          <cell r="O11">
            <v>47742</v>
          </cell>
          <cell r="P11">
            <v>47777</v>
          </cell>
          <cell r="Q11">
            <v>47805</v>
          </cell>
          <cell r="R11">
            <v>47833</v>
          </cell>
          <cell r="S11">
            <v>47854</v>
          </cell>
          <cell r="T11">
            <v>47896</v>
          </cell>
          <cell r="U11">
            <v>47924</v>
          </cell>
          <cell r="V11">
            <v>47959</v>
          </cell>
          <cell r="W11">
            <v>47987</v>
          </cell>
          <cell r="X11">
            <v>48015</v>
          </cell>
          <cell r="Y11">
            <v>48050</v>
          </cell>
        </row>
        <row r="12">
          <cell r="M12" t="str">
            <v>31/32</v>
          </cell>
          <cell r="N12">
            <v>48078</v>
          </cell>
          <cell r="O12">
            <v>48106</v>
          </cell>
          <cell r="P12">
            <v>48141</v>
          </cell>
          <cell r="Q12">
            <v>48169</v>
          </cell>
          <cell r="R12">
            <v>48197</v>
          </cell>
          <cell r="S12">
            <v>48218</v>
          </cell>
          <cell r="T12">
            <v>48260</v>
          </cell>
          <cell r="U12">
            <v>48288</v>
          </cell>
          <cell r="V12">
            <v>48323</v>
          </cell>
          <cell r="W12">
            <v>48351</v>
          </cell>
          <cell r="X12">
            <v>48386</v>
          </cell>
          <cell r="Y12">
            <v>48414</v>
          </cell>
        </row>
        <row r="13">
          <cell r="M13" t="str">
            <v>32/33</v>
          </cell>
          <cell r="N13">
            <v>48442</v>
          </cell>
          <cell r="O13">
            <v>48477</v>
          </cell>
          <cell r="P13">
            <v>48505</v>
          </cell>
          <cell r="Q13">
            <v>48533</v>
          </cell>
          <cell r="R13">
            <v>48568</v>
          </cell>
          <cell r="S13">
            <v>48589</v>
          </cell>
          <cell r="T13">
            <v>48631</v>
          </cell>
          <cell r="U13">
            <v>48659</v>
          </cell>
          <cell r="V13">
            <v>48687</v>
          </cell>
          <cell r="W13">
            <v>48715</v>
          </cell>
          <cell r="X13">
            <v>48750</v>
          </cell>
          <cell r="Y13">
            <v>48778</v>
          </cell>
        </row>
        <row r="14">
          <cell r="M14" t="str">
            <v>33/34</v>
          </cell>
          <cell r="N14">
            <v>48806</v>
          </cell>
          <cell r="O14">
            <v>48841</v>
          </cell>
          <cell r="P14">
            <v>48869</v>
          </cell>
          <cell r="Q14">
            <v>48904</v>
          </cell>
          <cell r="R14">
            <v>48932</v>
          </cell>
          <cell r="S14">
            <v>48953</v>
          </cell>
          <cell r="T14">
            <v>48995</v>
          </cell>
          <cell r="U14">
            <v>49023</v>
          </cell>
          <cell r="V14">
            <v>49051</v>
          </cell>
          <cell r="W14">
            <v>49079</v>
          </cell>
          <cell r="X14">
            <v>49114</v>
          </cell>
          <cell r="Y14">
            <v>49142</v>
          </cell>
        </row>
        <row r="15">
          <cell r="M15" t="str">
            <v>34/35</v>
          </cell>
          <cell r="N15">
            <v>49177</v>
          </cell>
          <cell r="O15" t="e">
            <v>#N/A</v>
          </cell>
          <cell r="P15">
            <v>49233</v>
          </cell>
          <cell r="Q15">
            <v>49268</v>
          </cell>
          <cell r="R15">
            <v>49296</v>
          </cell>
          <cell r="S15" t="e">
            <v>#N/A</v>
          </cell>
          <cell r="T15">
            <v>49359</v>
          </cell>
          <cell r="U15">
            <v>49387</v>
          </cell>
          <cell r="V15">
            <v>49415</v>
          </cell>
          <cell r="W15">
            <v>49450</v>
          </cell>
          <cell r="X15">
            <v>49478</v>
          </cell>
          <cell r="Y15">
            <v>49506</v>
          </cell>
        </row>
        <row r="16">
          <cell r="M16" t="str">
            <v>35/36</v>
          </cell>
          <cell r="N16">
            <v>49541</v>
          </cell>
          <cell r="O16" t="e">
            <v>#N/A</v>
          </cell>
          <cell r="P16">
            <v>49597</v>
          </cell>
          <cell r="Q16">
            <v>49632</v>
          </cell>
          <cell r="R16">
            <v>49660</v>
          </cell>
          <cell r="S16" t="e">
            <v>#N/A</v>
          </cell>
          <cell r="T16">
            <v>49723</v>
          </cell>
          <cell r="U16">
            <v>49751</v>
          </cell>
          <cell r="V16">
            <v>49786</v>
          </cell>
          <cell r="W16">
            <v>49814</v>
          </cell>
          <cell r="X16">
            <v>49842</v>
          </cell>
          <cell r="Y16">
            <v>49877</v>
          </cell>
        </row>
        <row r="17">
          <cell r="M17" t="str">
            <v>36/37</v>
          </cell>
          <cell r="N17">
            <v>49905</v>
          </cell>
          <cell r="O17" t="e">
            <v>#N/A</v>
          </cell>
          <cell r="P17">
            <v>49968</v>
          </cell>
          <cell r="Q17">
            <v>49996</v>
          </cell>
          <cell r="R17">
            <v>50024</v>
          </cell>
          <cell r="S17" t="e">
            <v>#N/A</v>
          </cell>
          <cell r="T17">
            <v>50087</v>
          </cell>
          <cell r="U17">
            <v>50115</v>
          </cell>
          <cell r="V17">
            <v>50150</v>
          </cell>
          <cell r="W17">
            <v>50178</v>
          </cell>
          <cell r="X17">
            <v>50206</v>
          </cell>
          <cell r="Y17">
            <v>50241</v>
          </cell>
        </row>
        <row r="18">
          <cell r="M18" t="str">
            <v>37/38</v>
          </cell>
          <cell r="N18">
            <v>50269</v>
          </cell>
          <cell r="O18" t="e">
            <v>#N/A</v>
          </cell>
          <cell r="P18">
            <v>50332</v>
          </cell>
          <cell r="Q18">
            <v>50360</v>
          </cell>
          <cell r="R18">
            <v>50395</v>
          </cell>
          <cell r="S18" t="e">
            <v>#N/A</v>
          </cell>
          <cell r="T18">
            <v>50451</v>
          </cell>
          <cell r="U18">
            <v>50479</v>
          </cell>
          <cell r="V18">
            <v>50514</v>
          </cell>
          <cell r="W18">
            <v>50542</v>
          </cell>
          <cell r="X18">
            <v>50577</v>
          </cell>
          <cell r="Y18">
            <v>50605</v>
          </cell>
        </row>
        <row r="19">
          <cell r="M19" t="str">
            <v>38/39</v>
          </cell>
          <cell r="N19">
            <v>50633</v>
          </cell>
          <cell r="O19" t="e">
            <v>#N/A</v>
          </cell>
          <cell r="P19">
            <v>50696</v>
          </cell>
          <cell r="Q19">
            <v>50724</v>
          </cell>
          <cell r="R19">
            <v>50759</v>
          </cell>
          <cell r="S19" t="e">
            <v>#N/A</v>
          </cell>
          <cell r="T19">
            <v>50822</v>
          </cell>
          <cell r="U19">
            <v>50850</v>
          </cell>
          <cell r="V19">
            <v>50878</v>
          </cell>
          <cell r="W19">
            <v>50906</v>
          </cell>
          <cell r="X19">
            <v>50941</v>
          </cell>
          <cell r="Y19">
            <v>50969</v>
          </cell>
        </row>
        <row r="20">
          <cell r="M20" t="str">
            <v>39/40</v>
          </cell>
          <cell r="N20">
            <v>50997</v>
          </cell>
          <cell r="O20" t="e">
            <v>#N/A</v>
          </cell>
          <cell r="P20">
            <v>51060</v>
          </cell>
          <cell r="Q20">
            <v>51095</v>
          </cell>
          <cell r="R20">
            <v>51123</v>
          </cell>
          <cell r="S20" t="e">
            <v>#N/A</v>
          </cell>
          <cell r="T20">
            <v>51186</v>
          </cell>
          <cell r="U20">
            <v>51214</v>
          </cell>
          <cell r="V20">
            <v>51242</v>
          </cell>
          <cell r="W20">
            <v>51277</v>
          </cell>
          <cell r="X20">
            <v>51305</v>
          </cell>
          <cell r="Y20">
            <v>51333</v>
          </cell>
        </row>
        <row r="21">
          <cell r="M21" t="str">
            <v>40/41</v>
          </cell>
          <cell r="N21">
            <v>51368</v>
          </cell>
          <cell r="O21" t="e">
            <v>#N/A</v>
          </cell>
          <cell r="P21">
            <v>51424</v>
          </cell>
          <cell r="Q21">
            <v>51459</v>
          </cell>
          <cell r="R21">
            <v>51487</v>
          </cell>
          <cell r="S21" t="e">
            <v>#N/A</v>
          </cell>
          <cell r="T21">
            <v>51550</v>
          </cell>
          <cell r="U21">
            <v>51578</v>
          </cell>
          <cell r="V21">
            <v>51606</v>
          </cell>
          <cell r="W21">
            <v>51641</v>
          </cell>
          <cell r="X21">
            <v>51669</v>
          </cell>
          <cell r="Y21">
            <v>51697</v>
          </cell>
        </row>
        <row r="22">
          <cell r="M22" t="str">
            <v>41/42</v>
          </cell>
          <cell r="N22">
            <v>51732</v>
          </cell>
          <cell r="O22" t="e">
            <v>#N/A</v>
          </cell>
          <cell r="P22">
            <v>51795</v>
          </cell>
          <cell r="Q22">
            <v>51823</v>
          </cell>
          <cell r="R22">
            <v>51851</v>
          </cell>
          <cell r="S22" t="e">
            <v>#N/A</v>
          </cell>
          <cell r="T22">
            <v>51914</v>
          </cell>
          <cell r="U22">
            <v>51942</v>
          </cell>
          <cell r="V22">
            <v>51977</v>
          </cell>
          <cell r="W22">
            <v>52005</v>
          </cell>
          <cell r="X22">
            <v>52033</v>
          </cell>
          <cell r="Y22">
            <v>52068</v>
          </cell>
        </row>
        <row r="23">
          <cell r="M23" t="e">
            <v>#N/A</v>
          </cell>
          <cell r="N23">
            <v>52096</v>
          </cell>
          <cell r="O23" t="e">
            <v>#N/A</v>
          </cell>
          <cell r="P23">
            <v>52159</v>
          </cell>
          <cell r="Q23">
            <v>52187</v>
          </cell>
          <cell r="R23">
            <v>52215</v>
          </cell>
          <cell r="S23" t="e">
            <v>#N/A</v>
          </cell>
          <cell r="T23">
            <v>52278</v>
          </cell>
          <cell r="U23">
            <v>52306</v>
          </cell>
          <cell r="V23">
            <v>52341</v>
          </cell>
          <cell r="W23">
            <v>52369</v>
          </cell>
          <cell r="X23">
            <v>52397</v>
          </cell>
          <cell r="Y23">
            <v>52432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">
          <cell r="B3" t="str">
            <v>16/17</v>
          </cell>
          <cell r="C3" t="str">
            <v>17/18</v>
          </cell>
          <cell r="D3" t="str">
            <v>18/19</v>
          </cell>
          <cell r="E3" t="str">
            <v>19/20</v>
          </cell>
          <cell r="F3" t="str">
            <v>20/21</v>
          </cell>
          <cell r="G3" t="str">
            <v>21/22</v>
          </cell>
          <cell r="H3" t="str">
            <v>22/23</v>
          </cell>
          <cell r="I3" t="str">
            <v>23/24</v>
          </cell>
          <cell r="J3" t="str">
            <v>24/25</v>
          </cell>
          <cell r="K3" t="str">
            <v>25/26</v>
          </cell>
          <cell r="L3" t="str">
            <v>26/27</v>
          </cell>
          <cell r="M3" t="str">
            <v>27/28</v>
          </cell>
          <cell r="N3" t="str">
            <v>28/29</v>
          </cell>
          <cell r="O3" t="str">
            <v>29/30</v>
          </cell>
          <cell r="P3" t="str">
            <v>30/31</v>
          </cell>
          <cell r="Q3" t="str">
            <v>31/32</v>
          </cell>
          <cell r="R3" t="str">
            <v>32/33</v>
          </cell>
          <cell r="S3" t="str">
            <v>33/34</v>
          </cell>
          <cell r="T3" t="str">
            <v>34/35</v>
          </cell>
          <cell r="U3" t="str">
            <v>35/36</v>
          </cell>
          <cell r="V3" t="str">
            <v>36/37</v>
          </cell>
          <cell r="W3" t="str">
            <v>37/38</v>
          </cell>
          <cell r="X3" t="str">
            <v>38/39</v>
          </cell>
          <cell r="Y3" t="str">
            <v>39/40</v>
          </cell>
          <cell r="Z3" t="str">
            <v>40/41</v>
          </cell>
        </row>
        <row r="4">
          <cell r="B4" t="str">
            <v>17/18</v>
          </cell>
          <cell r="C4" t="str">
            <v>18/19</v>
          </cell>
          <cell r="D4" t="str">
            <v>19/20</v>
          </cell>
          <cell r="E4" t="str">
            <v>20/21</v>
          </cell>
          <cell r="F4" t="str">
            <v>21/22</v>
          </cell>
          <cell r="G4" t="str">
            <v>22/23</v>
          </cell>
          <cell r="H4" t="str">
            <v>23/24</v>
          </cell>
          <cell r="I4" t="str">
            <v>24/25</v>
          </cell>
          <cell r="J4" t="str">
            <v>25/26</v>
          </cell>
          <cell r="K4" t="str">
            <v>26/27</v>
          </cell>
          <cell r="L4" t="str">
            <v>27/28</v>
          </cell>
          <cell r="M4" t="str">
            <v>28/29</v>
          </cell>
          <cell r="N4" t="str">
            <v>29/30</v>
          </cell>
          <cell r="O4" t="str">
            <v>30/31</v>
          </cell>
          <cell r="P4" t="str">
            <v>31/32</v>
          </cell>
          <cell r="Q4" t="str">
            <v>32/33</v>
          </cell>
          <cell r="R4" t="str">
            <v>33/34</v>
          </cell>
          <cell r="S4" t="str">
            <v>34/35</v>
          </cell>
          <cell r="T4" t="str">
            <v>35/36</v>
          </cell>
          <cell r="U4" t="str">
            <v>36/37</v>
          </cell>
          <cell r="V4" t="str">
            <v>37/38</v>
          </cell>
          <cell r="W4" t="str">
            <v>38/39</v>
          </cell>
          <cell r="X4" t="str">
            <v>39/40</v>
          </cell>
          <cell r="Y4" t="str">
            <v>40/41</v>
          </cell>
          <cell r="Z4" t="str">
            <v>41/42</v>
          </cell>
        </row>
        <row r="5">
          <cell r="B5" t="str">
            <v>18/19</v>
          </cell>
          <cell r="C5" t="str">
            <v>19/20</v>
          </cell>
          <cell r="D5" t="str">
            <v>20/21</v>
          </cell>
          <cell r="E5" t="str">
            <v>21/22</v>
          </cell>
          <cell r="F5" t="str">
            <v>22/23</v>
          </cell>
          <cell r="G5" t="str">
            <v>23/24</v>
          </cell>
          <cell r="H5" t="str">
            <v>24/25</v>
          </cell>
          <cell r="I5" t="str">
            <v>25/26</v>
          </cell>
          <cell r="J5" t="str">
            <v>26/27</v>
          </cell>
          <cell r="K5" t="str">
            <v>27/28</v>
          </cell>
          <cell r="L5" t="str">
            <v>28/29</v>
          </cell>
          <cell r="M5" t="str">
            <v>29/30</v>
          </cell>
          <cell r="N5" t="str">
            <v>30/31</v>
          </cell>
          <cell r="O5" t="str">
            <v>31/32</v>
          </cell>
          <cell r="P5" t="str">
            <v>32/33</v>
          </cell>
          <cell r="Q5" t="str">
            <v>33/34</v>
          </cell>
          <cell r="R5" t="str">
            <v>34/35</v>
          </cell>
          <cell r="S5" t="str">
            <v>35/36</v>
          </cell>
          <cell r="T5" t="str">
            <v>36/37</v>
          </cell>
          <cell r="U5" t="str">
            <v>37/38</v>
          </cell>
          <cell r="V5" t="str">
            <v>38/39</v>
          </cell>
          <cell r="W5" t="str">
            <v>39/40</v>
          </cell>
          <cell r="X5" t="str">
            <v>40/41</v>
          </cell>
          <cell r="Y5" t="str">
            <v>41/42</v>
          </cell>
          <cell r="Z5" t="str">
            <v>42/43</v>
          </cell>
        </row>
        <row r="6">
          <cell r="B6" t="str">
            <v>19/20</v>
          </cell>
          <cell r="C6" t="str">
            <v>20/21</v>
          </cell>
          <cell r="D6" t="str">
            <v>21/22</v>
          </cell>
          <cell r="E6" t="str">
            <v>22/23</v>
          </cell>
          <cell r="F6" t="str">
            <v>23/24</v>
          </cell>
          <cell r="G6" t="str">
            <v>24/25</v>
          </cell>
          <cell r="H6" t="str">
            <v>25/26</v>
          </cell>
          <cell r="I6" t="str">
            <v>26/27</v>
          </cell>
          <cell r="J6" t="str">
            <v>27/28</v>
          </cell>
          <cell r="K6" t="str">
            <v>28/29</v>
          </cell>
          <cell r="L6" t="str">
            <v>29/30</v>
          </cell>
          <cell r="M6" t="str">
            <v>30/31</v>
          </cell>
          <cell r="N6" t="str">
            <v>31/32</v>
          </cell>
          <cell r="O6" t="str">
            <v>32/33</v>
          </cell>
          <cell r="P6" t="str">
            <v>33/34</v>
          </cell>
          <cell r="Q6" t="str">
            <v>34/35</v>
          </cell>
          <cell r="R6" t="str">
            <v>35/36</v>
          </cell>
          <cell r="S6" t="str">
            <v>36/37</v>
          </cell>
          <cell r="T6" t="str">
            <v>37/38</v>
          </cell>
          <cell r="U6" t="str">
            <v>38/39</v>
          </cell>
          <cell r="V6" t="str">
            <v>39/40</v>
          </cell>
          <cell r="W6" t="str">
            <v>40/41</v>
          </cell>
          <cell r="X6" t="str">
            <v>41/42</v>
          </cell>
          <cell r="Y6" t="str">
            <v>42/43</v>
          </cell>
          <cell r="Z6" t="str">
            <v>43/44</v>
          </cell>
        </row>
        <row r="7">
          <cell r="B7" t="str">
            <v>20/21</v>
          </cell>
          <cell r="C7" t="str">
            <v>21/22</v>
          </cell>
          <cell r="D7" t="str">
            <v>22/23</v>
          </cell>
          <cell r="E7" t="str">
            <v>23/24</v>
          </cell>
          <cell r="F7" t="str">
            <v>24/25</v>
          </cell>
          <cell r="G7" t="str">
            <v>25/26</v>
          </cell>
          <cell r="H7" t="str">
            <v>26/27</v>
          </cell>
          <cell r="I7" t="str">
            <v>27/28</v>
          </cell>
          <cell r="J7" t="str">
            <v>28/29</v>
          </cell>
          <cell r="K7" t="str">
            <v>29/30</v>
          </cell>
          <cell r="L7" t="str">
            <v>30/31</v>
          </cell>
          <cell r="M7" t="str">
            <v>31/32</v>
          </cell>
          <cell r="N7" t="str">
            <v>32/33</v>
          </cell>
          <cell r="O7" t="str">
            <v>33/34</v>
          </cell>
          <cell r="P7" t="str">
            <v>34/35</v>
          </cell>
          <cell r="Q7" t="str">
            <v>35/36</v>
          </cell>
          <cell r="R7" t="str">
            <v>36/37</v>
          </cell>
          <cell r="S7" t="str">
            <v>37/38</v>
          </cell>
          <cell r="T7" t="str">
            <v>38/39</v>
          </cell>
          <cell r="U7" t="str">
            <v>39/40</v>
          </cell>
          <cell r="V7" t="str">
            <v>40/41</v>
          </cell>
          <cell r="W7" t="str">
            <v>41/42</v>
          </cell>
          <cell r="X7" t="str">
            <v>42/43</v>
          </cell>
          <cell r="Y7" t="str">
            <v>43/44</v>
          </cell>
          <cell r="Z7" t="str">
            <v>44/45</v>
          </cell>
        </row>
        <row r="8">
          <cell r="B8" t="str">
            <v>21/22</v>
          </cell>
          <cell r="C8" t="str">
            <v>22/23</v>
          </cell>
          <cell r="D8" t="str">
            <v>23/24</v>
          </cell>
          <cell r="E8" t="str">
            <v>24/25</v>
          </cell>
          <cell r="F8" t="str">
            <v>25/26</v>
          </cell>
          <cell r="G8" t="str">
            <v>26/27</v>
          </cell>
          <cell r="H8" t="str">
            <v>27/28</v>
          </cell>
          <cell r="I8" t="str">
            <v>28/29</v>
          </cell>
          <cell r="J8" t="str">
            <v>29/30</v>
          </cell>
          <cell r="K8" t="str">
            <v>30/31</v>
          </cell>
          <cell r="L8" t="str">
            <v>31/32</v>
          </cell>
          <cell r="M8" t="str">
            <v>32/33</v>
          </cell>
          <cell r="N8" t="str">
            <v>33/34</v>
          </cell>
          <cell r="O8" t="str">
            <v>34/35</v>
          </cell>
          <cell r="P8" t="str">
            <v>35/36</v>
          </cell>
          <cell r="Q8" t="str">
            <v>36/37</v>
          </cell>
          <cell r="R8" t="str">
            <v>37/38</v>
          </cell>
          <cell r="S8" t="str">
            <v>38/39</v>
          </cell>
          <cell r="T8" t="str">
            <v>39/40</v>
          </cell>
          <cell r="U8" t="str">
            <v>40/41</v>
          </cell>
          <cell r="V8" t="str">
            <v>41/42</v>
          </cell>
          <cell r="W8" t="str">
            <v>42/43</v>
          </cell>
          <cell r="X8" t="str">
            <v>43/44</v>
          </cell>
          <cell r="Y8" t="str">
            <v>44/45</v>
          </cell>
          <cell r="Z8" t="str">
            <v>45/46</v>
          </cell>
        </row>
        <row r="9">
          <cell r="B9" t="str">
            <v>22/23</v>
          </cell>
          <cell r="C9" t="str">
            <v>23/24</v>
          </cell>
          <cell r="D9" t="str">
            <v>24/25</v>
          </cell>
          <cell r="E9" t="str">
            <v>25/26</v>
          </cell>
          <cell r="F9" t="str">
            <v>26/27</v>
          </cell>
          <cell r="G9" t="str">
            <v>27/28</v>
          </cell>
          <cell r="H9" t="str">
            <v>28/29</v>
          </cell>
          <cell r="I9" t="str">
            <v>29/30</v>
          </cell>
          <cell r="J9" t="str">
            <v>30/31</v>
          </cell>
          <cell r="K9" t="str">
            <v>31/32</v>
          </cell>
          <cell r="L9" t="str">
            <v>32/33</v>
          </cell>
          <cell r="M9" t="str">
            <v>33/34</v>
          </cell>
          <cell r="N9" t="str">
            <v>34/35</v>
          </cell>
          <cell r="O9" t="str">
            <v>35/36</v>
          </cell>
          <cell r="P9" t="str">
            <v>36/37</v>
          </cell>
          <cell r="Q9" t="str">
            <v>37/38</v>
          </cell>
          <cell r="R9" t="str">
            <v>38/39</v>
          </cell>
          <cell r="S9" t="str">
            <v>39/40</v>
          </cell>
          <cell r="T9" t="str">
            <v>40/41</v>
          </cell>
          <cell r="U9" t="str">
            <v>41/42</v>
          </cell>
          <cell r="V9" t="str">
            <v>42/43</v>
          </cell>
          <cell r="W9" t="str">
            <v>43/44</v>
          </cell>
          <cell r="X9" t="str">
            <v>44/45</v>
          </cell>
          <cell r="Y9" t="str">
            <v>45/46</v>
          </cell>
          <cell r="Z9" t="str">
            <v>46/47</v>
          </cell>
        </row>
        <row r="10">
          <cell r="B10" t="str">
            <v>23/24</v>
          </cell>
          <cell r="C10" t="str">
            <v>24/25</v>
          </cell>
          <cell r="D10" t="str">
            <v>25/26</v>
          </cell>
          <cell r="E10" t="str">
            <v>26/27</v>
          </cell>
          <cell r="F10" t="str">
            <v>27/28</v>
          </cell>
          <cell r="G10" t="str">
            <v>28/29</v>
          </cell>
          <cell r="H10" t="str">
            <v>29/30</v>
          </cell>
          <cell r="I10" t="str">
            <v>30/31</v>
          </cell>
          <cell r="J10" t="str">
            <v>31/32</v>
          </cell>
          <cell r="K10" t="str">
            <v>32/33</v>
          </cell>
          <cell r="L10" t="str">
            <v>33/34</v>
          </cell>
          <cell r="M10" t="str">
            <v>34/35</v>
          </cell>
          <cell r="N10" t="str">
            <v>35/36</v>
          </cell>
          <cell r="O10" t="str">
            <v>36/37</v>
          </cell>
          <cell r="P10" t="str">
            <v>37/38</v>
          </cell>
          <cell r="Q10" t="str">
            <v>38/39</v>
          </cell>
          <cell r="R10" t="str">
            <v>39/40</v>
          </cell>
          <cell r="S10" t="str">
            <v>40/41</v>
          </cell>
          <cell r="T10" t="str">
            <v>41/42</v>
          </cell>
          <cell r="U10" t="str">
            <v>42/43</v>
          </cell>
          <cell r="V10" t="str">
            <v>43/44</v>
          </cell>
          <cell r="W10" t="str">
            <v>44/45</v>
          </cell>
          <cell r="X10" t="str">
            <v>45/46</v>
          </cell>
          <cell r="Y10" t="str">
            <v>46/47</v>
          </cell>
          <cell r="Z10" t="str">
            <v>47/48</v>
          </cell>
        </row>
        <row r="11">
          <cell r="B11" t="str">
            <v>24/25</v>
          </cell>
          <cell r="C11" t="str">
            <v>25/26</v>
          </cell>
          <cell r="D11" t="str">
            <v>26/27</v>
          </cell>
          <cell r="E11" t="str">
            <v>27/28</v>
          </cell>
          <cell r="F11" t="str">
            <v>28/29</v>
          </cell>
          <cell r="G11" t="str">
            <v>29/30</v>
          </cell>
          <cell r="H11" t="str">
            <v>30/31</v>
          </cell>
          <cell r="I11" t="str">
            <v>31/32</v>
          </cell>
          <cell r="J11" t="str">
            <v>32/33</v>
          </cell>
          <cell r="K11" t="str">
            <v>33/34</v>
          </cell>
          <cell r="L11" t="str">
            <v>34/35</v>
          </cell>
          <cell r="M11" t="str">
            <v>35/36</v>
          </cell>
          <cell r="N11" t="str">
            <v>36/37</v>
          </cell>
          <cell r="O11" t="str">
            <v>37/38</v>
          </cell>
          <cell r="P11" t="str">
            <v>38/39</v>
          </cell>
          <cell r="Q11" t="str">
            <v>39/40</v>
          </cell>
          <cell r="R11" t="str">
            <v>40/41</v>
          </cell>
          <cell r="S11" t="str">
            <v>41/42</v>
          </cell>
          <cell r="T11" t="str">
            <v>42/43</v>
          </cell>
          <cell r="U11" t="str">
            <v>43/44</v>
          </cell>
          <cell r="V11" t="str">
            <v>44/45</v>
          </cell>
          <cell r="W11" t="str">
            <v>45/46</v>
          </cell>
          <cell r="X11" t="str">
            <v>46/47</v>
          </cell>
          <cell r="Y11" t="str">
            <v>47/48</v>
          </cell>
          <cell r="Z11" t="str">
            <v>48/49</v>
          </cell>
        </row>
        <row r="12">
          <cell r="B12" t="str">
            <v>25/26</v>
          </cell>
          <cell r="C12" t="str">
            <v>26/27</v>
          </cell>
          <cell r="D12" t="str">
            <v>27/28</v>
          </cell>
          <cell r="E12" t="str">
            <v>28/29</v>
          </cell>
          <cell r="F12" t="str">
            <v>29/30</v>
          </cell>
          <cell r="G12" t="str">
            <v>30/31</v>
          </cell>
          <cell r="H12" t="str">
            <v>31/32</v>
          </cell>
          <cell r="I12" t="str">
            <v>32/33</v>
          </cell>
          <cell r="J12" t="str">
            <v>33/34</v>
          </cell>
          <cell r="K12" t="str">
            <v>34/35</v>
          </cell>
          <cell r="L12" t="str">
            <v>35/36</v>
          </cell>
          <cell r="M12" t="str">
            <v>36/37</v>
          </cell>
          <cell r="N12" t="str">
            <v>37/38</v>
          </cell>
          <cell r="O12" t="str">
            <v>38/39</v>
          </cell>
          <cell r="P12" t="str">
            <v>39/40</v>
          </cell>
          <cell r="Q12" t="str">
            <v>40/41</v>
          </cell>
          <cell r="R12" t="str">
            <v>41/42</v>
          </cell>
          <cell r="S12" t="str">
            <v>42/43</v>
          </cell>
          <cell r="T12" t="str">
            <v>43/44</v>
          </cell>
          <cell r="U12" t="str">
            <v>44/45</v>
          </cell>
          <cell r="V12" t="str">
            <v>45/46</v>
          </cell>
          <cell r="W12" t="str">
            <v>46/47</v>
          </cell>
          <cell r="X12" t="str">
            <v>47/48</v>
          </cell>
          <cell r="Y12" t="str">
            <v>48/49</v>
          </cell>
          <cell r="Z12" t="str">
            <v>49/50</v>
          </cell>
        </row>
        <row r="13">
          <cell r="B13" t="str">
            <v>26/27</v>
          </cell>
          <cell r="C13" t="str">
            <v>27/28</v>
          </cell>
          <cell r="D13" t="str">
            <v>28/29</v>
          </cell>
          <cell r="E13" t="str">
            <v>29/30</v>
          </cell>
          <cell r="F13" t="str">
            <v>30/31</v>
          </cell>
          <cell r="G13" t="str">
            <v>31/32</v>
          </cell>
          <cell r="H13" t="str">
            <v>32/33</v>
          </cell>
          <cell r="I13" t="str">
            <v>33/34</v>
          </cell>
          <cell r="J13" t="str">
            <v>34/35</v>
          </cell>
          <cell r="K13" t="str">
            <v>35/36</v>
          </cell>
          <cell r="L13" t="str">
            <v>36/37</v>
          </cell>
          <cell r="M13" t="str">
            <v>37/38</v>
          </cell>
          <cell r="N13" t="str">
            <v>38/39</v>
          </cell>
          <cell r="O13" t="str">
            <v>39/40</v>
          </cell>
          <cell r="P13" t="str">
            <v>40/41</v>
          </cell>
          <cell r="Q13" t="str">
            <v>41/42</v>
          </cell>
          <cell r="R13" t="str">
            <v>42/43</v>
          </cell>
          <cell r="S13" t="str">
            <v>43/44</v>
          </cell>
          <cell r="T13" t="str">
            <v>44/45</v>
          </cell>
          <cell r="U13" t="str">
            <v>45/46</v>
          </cell>
          <cell r="V13" t="str">
            <v>46/47</v>
          </cell>
          <cell r="W13" t="str">
            <v>47/48</v>
          </cell>
          <cell r="X13" t="str">
            <v>48/49</v>
          </cell>
          <cell r="Y13" t="str">
            <v>49/50</v>
          </cell>
          <cell r="Z13" t="str">
            <v>50/51</v>
          </cell>
        </row>
        <row r="14">
          <cell r="B14" t="str">
            <v>27/28</v>
          </cell>
          <cell r="C14" t="str">
            <v>28/29</v>
          </cell>
          <cell r="D14" t="str">
            <v>29/30</v>
          </cell>
          <cell r="E14" t="str">
            <v>30/31</v>
          </cell>
          <cell r="F14" t="str">
            <v>31/32</v>
          </cell>
          <cell r="G14" t="str">
            <v>32/33</v>
          </cell>
          <cell r="H14" t="str">
            <v>33/34</v>
          </cell>
          <cell r="I14" t="str">
            <v>34/35</v>
          </cell>
          <cell r="J14" t="str">
            <v>35/36</v>
          </cell>
          <cell r="K14" t="str">
            <v>36/37</v>
          </cell>
          <cell r="L14" t="str">
            <v>37/38</v>
          </cell>
          <cell r="M14" t="str">
            <v>38/39</v>
          </cell>
          <cell r="N14" t="str">
            <v>39/40</v>
          </cell>
          <cell r="O14" t="str">
            <v>40/41</v>
          </cell>
          <cell r="P14" t="str">
            <v>41/42</v>
          </cell>
          <cell r="Q14" t="str">
            <v>42/43</v>
          </cell>
          <cell r="R14" t="str">
            <v>43/44</v>
          </cell>
          <cell r="S14" t="str">
            <v>44/45</v>
          </cell>
          <cell r="T14" t="str">
            <v>45/46</v>
          </cell>
          <cell r="U14" t="str">
            <v>46/47</v>
          </cell>
          <cell r="V14" t="str">
            <v>47/48</v>
          </cell>
          <cell r="W14" t="str">
            <v>48/49</v>
          </cell>
          <cell r="X14" t="str">
            <v>49/50</v>
          </cell>
          <cell r="Y14" t="str">
            <v>50/51</v>
          </cell>
          <cell r="Z14" t="str">
            <v>51/52</v>
          </cell>
        </row>
        <row r="15">
          <cell r="B15" t="str">
            <v>28/29</v>
          </cell>
          <cell r="C15" t="str">
            <v>29/30</v>
          </cell>
          <cell r="D15" t="str">
            <v>30/31</v>
          </cell>
          <cell r="E15" t="str">
            <v>31/32</v>
          </cell>
          <cell r="F15" t="str">
            <v>32/33</v>
          </cell>
          <cell r="G15" t="str">
            <v>33/34</v>
          </cell>
          <cell r="H15" t="str">
            <v>34/35</v>
          </cell>
          <cell r="I15" t="str">
            <v>35/36</v>
          </cell>
          <cell r="J15" t="str">
            <v>36/37</v>
          </cell>
          <cell r="K15" t="str">
            <v>37/38</v>
          </cell>
          <cell r="L15" t="str">
            <v>38/39</v>
          </cell>
          <cell r="M15" t="str">
            <v>39/40</v>
          </cell>
          <cell r="N15" t="str">
            <v>40/41</v>
          </cell>
          <cell r="O15" t="str">
            <v>41/42</v>
          </cell>
          <cell r="P15" t="str">
            <v>42/43</v>
          </cell>
          <cell r="Q15" t="str">
            <v>43/44</v>
          </cell>
          <cell r="R15" t="str">
            <v>44/45</v>
          </cell>
          <cell r="S15" t="str">
            <v>45/46</v>
          </cell>
          <cell r="T15" t="str">
            <v>46/47</v>
          </cell>
          <cell r="U15" t="str">
            <v>47/48</v>
          </cell>
          <cell r="V15" t="str">
            <v>48/49</v>
          </cell>
          <cell r="W15" t="str">
            <v>49/50</v>
          </cell>
          <cell r="X15" t="str">
            <v>50/51</v>
          </cell>
          <cell r="Y15" t="str">
            <v>51/52</v>
          </cell>
          <cell r="Z15" t="str">
            <v>52/53</v>
          </cell>
        </row>
        <row r="16">
          <cell r="B16" t="str">
            <v>29/30</v>
          </cell>
          <cell r="C16" t="str">
            <v>30/31</v>
          </cell>
          <cell r="D16" t="str">
            <v>31/32</v>
          </cell>
          <cell r="E16" t="str">
            <v>32/33</v>
          </cell>
          <cell r="F16" t="str">
            <v>33/34</v>
          </cell>
          <cell r="G16" t="str">
            <v>34/35</v>
          </cell>
          <cell r="H16" t="str">
            <v>35/36</v>
          </cell>
          <cell r="I16" t="str">
            <v>36/37</v>
          </cell>
          <cell r="J16" t="str">
            <v>37/38</v>
          </cell>
          <cell r="K16" t="str">
            <v>38/39</v>
          </cell>
          <cell r="L16" t="str">
            <v>39/40</v>
          </cell>
          <cell r="M16" t="str">
            <v>40/41</v>
          </cell>
          <cell r="N16" t="str">
            <v>41/42</v>
          </cell>
          <cell r="O16" t="str">
            <v>42/43</v>
          </cell>
          <cell r="P16" t="str">
            <v>43/44</v>
          </cell>
          <cell r="Q16" t="str">
            <v>44/45</v>
          </cell>
          <cell r="R16" t="str">
            <v>45/46</v>
          </cell>
          <cell r="S16" t="str">
            <v>46/47</v>
          </cell>
          <cell r="T16" t="str">
            <v>47/48</v>
          </cell>
          <cell r="U16" t="str">
            <v>48/49</v>
          </cell>
          <cell r="V16" t="str">
            <v>49/50</v>
          </cell>
          <cell r="W16" t="str">
            <v>50/51</v>
          </cell>
          <cell r="X16" t="str">
            <v>51/52</v>
          </cell>
          <cell r="Y16" t="str">
            <v>52/53</v>
          </cell>
          <cell r="Z16" t="str">
            <v>53/54</v>
          </cell>
        </row>
        <row r="17">
          <cell r="B17" t="str">
            <v>30/31</v>
          </cell>
          <cell r="C17" t="str">
            <v>31/32</v>
          </cell>
          <cell r="D17" t="str">
            <v>32/33</v>
          </cell>
          <cell r="E17" t="str">
            <v>33/34</v>
          </cell>
          <cell r="F17" t="str">
            <v>34/35</v>
          </cell>
          <cell r="G17" t="str">
            <v>35/36</v>
          </cell>
          <cell r="H17" t="str">
            <v>36/37</v>
          </cell>
          <cell r="I17" t="str">
            <v>37/38</v>
          </cell>
          <cell r="J17" t="str">
            <v>38/39</v>
          </cell>
          <cell r="K17" t="str">
            <v>39/40</v>
          </cell>
          <cell r="L17" t="str">
            <v>40/41</v>
          </cell>
          <cell r="M17" t="str">
            <v>41/42</v>
          </cell>
          <cell r="N17" t="str">
            <v>42/43</v>
          </cell>
          <cell r="O17" t="str">
            <v>43/44</v>
          </cell>
          <cell r="P17" t="str">
            <v>44/45</v>
          </cell>
          <cell r="Q17" t="str">
            <v>45/46</v>
          </cell>
          <cell r="R17" t="str">
            <v>46/47</v>
          </cell>
          <cell r="S17" t="str">
            <v>47/48</v>
          </cell>
          <cell r="T17" t="str">
            <v>48/49</v>
          </cell>
          <cell r="U17" t="str">
            <v>49/50</v>
          </cell>
          <cell r="V17" t="str">
            <v>50/51</v>
          </cell>
          <cell r="W17" t="str">
            <v>51/52</v>
          </cell>
          <cell r="X17" t="str">
            <v>52/53</v>
          </cell>
          <cell r="Y17" t="str">
            <v>53/54</v>
          </cell>
          <cell r="Z17" t="str">
            <v>54/55</v>
          </cell>
        </row>
        <row r="18">
          <cell r="B18" t="str">
            <v>31/32</v>
          </cell>
          <cell r="C18" t="str">
            <v>32/33</v>
          </cell>
          <cell r="D18" t="str">
            <v>33/34</v>
          </cell>
          <cell r="E18" t="str">
            <v>34/35</v>
          </cell>
          <cell r="F18" t="str">
            <v>35/36</v>
          </cell>
          <cell r="G18" t="str">
            <v>36/37</v>
          </cell>
          <cell r="H18" t="str">
            <v>37/38</v>
          </cell>
          <cell r="I18" t="str">
            <v>38/39</v>
          </cell>
          <cell r="J18" t="str">
            <v>39/40</v>
          </cell>
          <cell r="K18" t="str">
            <v>40/41</v>
          </cell>
          <cell r="L18" t="str">
            <v>41/42</v>
          </cell>
          <cell r="M18" t="str">
            <v>42/43</v>
          </cell>
          <cell r="N18" t="str">
            <v>43/44</v>
          </cell>
          <cell r="O18" t="str">
            <v>44/45</v>
          </cell>
          <cell r="P18" t="str">
            <v>45/46</v>
          </cell>
          <cell r="Q18" t="str">
            <v>46/47</v>
          </cell>
          <cell r="R18" t="str">
            <v>47/48</v>
          </cell>
          <cell r="S18" t="str">
            <v>48/49</v>
          </cell>
          <cell r="T18" t="str">
            <v>49/50</v>
          </cell>
          <cell r="U18" t="str">
            <v>50/51</v>
          </cell>
          <cell r="V18" t="str">
            <v>51/52</v>
          </cell>
          <cell r="W18" t="str">
            <v>52/53</v>
          </cell>
          <cell r="X18" t="str">
            <v>53/54</v>
          </cell>
          <cell r="Y18" t="str">
            <v>54/55</v>
          </cell>
          <cell r="Z18" t="str">
            <v>55/56</v>
          </cell>
        </row>
        <row r="19">
          <cell r="B19" t="str">
            <v>32/33</v>
          </cell>
          <cell r="C19" t="str">
            <v>33/34</v>
          </cell>
          <cell r="D19" t="str">
            <v>34/35</v>
          </cell>
          <cell r="E19" t="str">
            <v>35/36</v>
          </cell>
          <cell r="F19" t="str">
            <v>36/37</v>
          </cell>
          <cell r="G19" t="str">
            <v>37/38</v>
          </cell>
          <cell r="H19" t="str">
            <v>38/39</v>
          </cell>
          <cell r="I19" t="str">
            <v>39/40</v>
          </cell>
          <cell r="J19" t="str">
            <v>40/41</v>
          </cell>
          <cell r="K19" t="str">
            <v>41/42</v>
          </cell>
          <cell r="L19" t="str">
            <v>42/43</v>
          </cell>
          <cell r="M19" t="str">
            <v>43/44</v>
          </cell>
          <cell r="N19" t="str">
            <v>44/45</v>
          </cell>
          <cell r="O19" t="str">
            <v>45/46</v>
          </cell>
          <cell r="P19" t="str">
            <v>46/47</v>
          </cell>
          <cell r="Q19" t="str">
            <v>47/48</v>
          </cell>
          <cell r="R19" t="str">
            <v>48/49</v>
          </cell>
          <cell r="S19" t="str">
            <v>49/50</v>
          </cell>
          <cell r="T19" t="str">
            <v>50/51</v>
          </cell>
          <cell r="U19" t="str">
            <v>51/52</v>
          </cell>
          <cell r="V19" t="str">
            <v>52/53</v>
          </cell>
          <cell r="W19" t="str">
            <v>53/54</v>
          </cell>
          <cell r="X19" t="str">
            <v>54/55</v>
          </cell>
          <cell r="Y19" t="str">
            <v>55/56</v>
          </cell>
          <cell r="Z19" t="str">
            <v>56/57</v>
          </cell>
        </row>
        <row r="20">
          <cell r="B20" t="str">
            <v>33/34</v>
          </cell>
          <cell r="C20" t="str">
            <v>34/35</v>
          </cell>
          <cell r="D20" t="str">
            <v>35/36</v>
          </cell>
          <cell r="E20" t="str">
            <v>36/37</v>
          </cell>
          <cell r="F20" t="str">
            <v>37/38</v>
          </cell>
          <cell r="G20" t="str">
            <v>38/39</v>
          </cell>
          <cell r="H20" t="str">
            <v>39/40</v>
          </cell>
          <cell r="I20" t="str">
            <v>40/41</v>
          </cell>
          <cell r="J20" t="str">
            <v>41/42</v>
          </cell>
          <cell r="K20" t="str">
            <v>42/43</v>
          </cell>
          <cell r="L20" t="str">
            <v>43/44</v>
          </cell>
          <cell r="M20" t="str">
            <v>44/45</v>
          </cell>
          <cell r="N20" t="str">
            <v>45/46</v>
          </cell>
          <cell r="O20" t="str">
            <v>46/47</v>
          </cell>
          <cell r="P20" t="str">
            <v>47/48</v>
          </cell>
          <cell r="Q20" t="str">
            <v>48/49</v>
          </cell>
          <cell r="R20" t="str">
            <v>49/50</v>
          </cell>
          <cell r="S20" t="str">
            <v>50/51</v>
          </cell>
          <cell r="T20" t="str">
            <v>51/52</v>
          </cell>
          <cell r="U20" t="str">
            <v>52/53</v>
          </cell>
          <cell r="V20" t="str">
            <v>53/54</v>
          </cell>
          <cell r="W20" t="str">
            <v>54/55</v>
          </cell>
          <cell r="X20" t="str">
            <v>55/56</v>
          </cell>
          <cell r="Y20" t="str">
            <v>56/57</v>
          </cell>
          <cell r="Z20" t="str">
            <v>57/58</v>
          </cell>
        </row>
        <row r="21">
          <cell r="B21" t="str">
            <v>34/35</v>
          </cell>
          <cell r="C21" t="str">
            <v>35/36</v>
          </cell>
          <cell r="D21" t="str">
            <v>36/37</v>
          </cell>
          <cell r="E21" t="str">
            <v>37/38</v>
          </cell>
          <cell r="F21" t="str">
            <v>38/39</v>
          </cell>
          <cell r="G21" t="str">
            <v>39/40</v>
          </cell>
          <cell r="H21" t="str">
            <v>40/41</v>
          </cell>
          <cell r="I21" t="str">
            <v>41/42</v>
          </cell>
          <cell r="J21" t="str">
            <v>42/43</v>
          </cell>
          <cell r="K21" t="str">
            <v>43/44</v>
          </cell>
          <cell r="L21" t="str">
            <v>44/45</v>
          </cell>
          <cell r="M21" t="str">
            <v>45/46</v>
          </cell>
          <cell r="N21" t="str">
            <v>46/47</v>
          </cell>
          <cell r="O21" t="str">
            <v>47/48</v>
          </cell>
          <cell r="P21" t="str">
            <v>48/49</v>
          </cell>
          <cell r="Q21" t="str">
            <v>49/50</v>
          </cell>
          <cell r="R21" t="str">
            <v>50/51</v>
          </cell>
          <cell r="S21" t="str">
            <v>51/52</v>
          </cell>
          <cell r="T21" t="str">
            <v>52/53</v>
          </cell>
          <cell r="U21" t="str">
            <v>53/54</v>
          </cell>
          <cell r="V21" t="str">
            <v>54/55</v>
          </cell>
          <cell r="W21" t="str">
            <v>55/56</v>
          </cell>
          <cell r="X21" t="str">
            <v>56/57</v>
          </cell>
          <cell r="Y21" t="str">
            <v>57/58</v>
          </cell>
          <cell r="Z21" t="str">
            <v>58/59</v>
          </cell>
        </row>
        <row r="22">
          <cell r="B22" t="str">
            <v>35/36</v>
          </cell>
          <cell r="C22" t="str">
            <v>36/37</v>
          </cell>
          <cell r="D22" t="str">
            <v>37/38</v>
          </cell>
          <cell r="E22" t="str">
            <v>38/39</v>
          </cell>
          <cell r="F22" t="str">
            <v>39/40</v>
          </cell>
          <cell r="G22" t="str">
            <v>40/41</v>
          </cell>
          <cell r="H22" t="str">
            <v>41/42</v>
          </cell>
          <cell r="I22" t="str">
            <v>42/43</v>
          </cell>
          <cell r="J22" t="str">
            <v>43/44</v>
          </cell>
          <cell r="K22" t="str">
            <v>44/45</v>
          </cell>
          <cell r="L22" t="str">
            <v>45/46</v>
          </cell>
          <cell r="M22" t="str">
            <v>46/47</v>
          </cell>
          <cell r="N22" t="str">
            <v>47/48</v>
          </cell>
          <cell r="O22" t="str">
            <v>48/49</v>
          </cell>
          <cell r="P22" t="str">
            <v>49/50</v>
          </cell>
          <cell r="Q22" t="str">
            <v>50/51</v>
          </cell>
          <cell r="R22" t="str">
            <v>51/52</v>
          </cell>
          <cell r="S22" t="str">
            <v>52/53</v>
          </cell>
          <cell r="T22" t="str">
            <v>53/54</v>
          </cell>
          <cell r="U22" t="str">
            <v>54/55</v>
          </cell>
          <cell r="V22" t="str">
            <v>55/56</v>
          </cell>
          <cell r="W22" t="str">
            <v>56/57</v>
          </cell>
          <cell r="X22" t="str">
            <v>57/58</v>
          </cell>
          <cell r="Y22" t="str">
            <v>58/59</v>
          </cell>
          <cell r="Z22" t="str">
            <v>59/60</v>
          </cell>
        </row>
        <row r="23">
          <cell r="B23" t="str">
            <v>36/37</v>
          </cell>
          <cell r="C23" t="str">
            <v>37/38</v>
          </cell>
          <cell r="D23" t="str">
            <v>38/39</v>
          </cell>
          <cell r="E23" t="str">
            <v>39/40</v>
          </cell>
          <cell r="F23" t="str">
            <v>40/41</v>
          </cell>
          <cell r="G23" t="str">
            <v>41/42</v>
          </cell>
          <cell r="H23" t="str">
            <v>42/43</v>
          </cell>
          <cell r="I23" t="str">
            <v>43/44</v>
          </cell>
          <cell r="J23" t="str">
            <v>44/45</v>
          </cell>
          <cell r="K23" t="str">
            <v>45/46</v>
          </cell>
          <cell r="L23" t="str">
            <v>46/47</v>
          </cell>
          <cell r="M23" t="str">
            <v>47/48</v>
          </cell>
          <cell r="N23" t="str">
            <v>48/49</v>
          </cell>
          <cell r="O23" t="str">
            <v>49/50</v>
          </cell>
          <cell r="P23" t="str">
            <v>50/51</v>
          </cell>
          <cell r="Q23" t="str">
            <v>51/52</v>
          </cell>
          <cell r="R23" t="str">
            <v>52/53</v>
          </cell>
          <cell r="S23" t="str">
            <v>53/54</v>
          </cell>
          <cell r="T23" t="str">
            <v>54/55</v>
          </cell>
          <cell r="U23" t="str">
            <v>55/56</v>
          </cell>
          <cell r="V23" t="str">
            <v>56/57</v>
          </cell>
          <cell r="W23" t="str">
            <v>57/58</v>
          </cell>
          <cell r="X23" t="str">
            <v>58/59</v>
          </cell>
          <cell r="Y23" t="str">
            <v>59/60</v>
          </cell>
          <cell r="Z23" t="str">
            <v>60/61</v>
          </cell>
        </row>
        <row r="24">
          <cell r="B24" t="str">
            <v>37/38</v>
          </cell>
          <cell r="C24" t="str">
            <v>38/39</v>
          </cell>
          <cell r="D24" t="str">
            <v>39/40</v>
          </cell>
          <cell r="E24" t="str">
            <v>40/41</v>
          </cell>
          <cell r="F24" t="str">
            <v>41/42</v>
          </cell>
          <cell r="G24" t="str">
            <v>42/43</v>
          </cell>
          <cell r="H24" t="str">
            <v>43/44</v>
          </cell>
          <cell r="I24" t="str">
            <v>44/45</v>
          </cell>
          <cell r="J24" t="str">
            <v>45/46</v>
          </cell>
          <cell r="K24" t="str">
            <v>46/47</v>
          </cell>
          <cell r="L24" t="str">
            <v>47/48</v>
          </cell>
          <cell r="M24" t="str">
            <v>48/49</v>
          </cell>
          <cell r="N24" t="str">
            <v>49/50</v>
          </cell>
          <cell r="O24" t="str">
            <v>50/51</v>
          </cell>
          <cell r="P24" t="str">
            <v>51/52</v>
          </cell>
          <cell r="Q24" t="str">
            <v>52/53</v>
          </cell>
          <cell r="R24" t="str">
            <v>53/54</v>
          </cell>
          <cell r="S24" t="str">
            <v>54/55</v>
          </cell>
          <cell r="T24" t="str">
            <v>55/56</v>
          </cell>
          <cell r="U24" t="str">
            <v>56/57</v>
          </cell>
          <cell r="V24" t="str">
            <v>57/58</v>
          </cell>
          <cell r="W24" t="str">
            <v>58/59</v>
          </cell>
          <cell r="X24" t="str">
            <v>59/60</v>
          </cell>
          <cell r="Y24" t="str">
            <v>60/61</v>
          </cell>
          <cell r="Z24" t="str">
            <v>61/62</v>
          </cell>
        </row>
        <row r="25">
          <cell r="B25" t="str">
            <v>38/39</v>
          </cell>
          <cell r="C25" t="str">
            <v>39/40</v>
          </cell>
          <cell r="D25" t="str">
            <v>40/41</v>
          </cell>
          <cell r="E25" t="str">
            <v>41/42</v>
          </cell>
          <cell r="F25" t="str">
            <v>42/43</v>
          </cell>
          <cell r="G25" t="str">
            <v>43/44</v>
          </cell>
          <cell r="H25" t="str">
            <v>44/45</v>
          </cell>
          <cell r="I25" t="str">
            <v>45/46</v>
          </cell>
          <cell r="J25" t="str">
            <v>46/47</v>
          </cell>
          <cell r="K25" t="str">
            <v>47/48</v>
          </cell>
          <cell r="L25" t="str">
            <v>48/49</v>
          </cell>
          <cell r="M25" t="str">
            <v>49/50</v>
          </cell>
          <cell r="N25" t="str">
            <v>50/51</v>
          </cell>
          <cell r="O25" t="str">
            <v>51/52</v>
          </cell>
          <cell r="P25" t="str">
            <v>52/53</v>
          </cell>
          <cell r="Q25" t="str">
            <v>53/54</v>
          </cell>
          <cell r="R25" t="str">
            <v>54/55</v>
          </cell>
          <cell r="S25" t="str">
            <v>55/56</v>
          </cell>
          <cell r="T25" t="str">
            <v>56/57</v>
          </cell>
          <cell r="U25" t="str">
            <v>57/58</v>
          </cell>
          <cell r="V25" t="str">
            <v>58/59</v>
          </cell>
          <cell r="W25" t="str">
            <v>59/60</v>
          </cell>
          <cell r="X25" t="str">
            <v>60/61</v>
          </cell>
          <cell r="Y25" t="str">
            <v>61/62</v>
          </cell>
          <cell r="Z25" t="str">
            <v>62/63</v>
          </cell>
        </row>
        <row r="26">
          <cell r="B26" t="str">
            <v>39/40</v>
          </cell>
          <cell r="C26" t="str">
            <v>40/41</v>
          </cell>
          <cell r="D26" t="str">
            <v>41/42</v>
          </cell>
          <cell r="E26" t="str">
            <v>42/43</v>
          </cell>
          <cell r="F26" t="str">
            <v>43/44</v>
          </cell>
          <cell r="G26" t="str">
            <v>44/45</v>
          </cell>
          <cell r="H26" t="str">
            <v>45/46</v>
          </cell>
          <cell r="I26" t="str">
            <v>46/47</v>
          </cell>
          <cell r="J26" t="str">
            <v>47/48</v>
          </cell>
          <cell r="K26" t="str">
            <v>48/49</v>
          </cell>
          <cell r="L26" t="str">
            <v>49/50</v>
          </cell>
          <cell r="M26" t="str">
            <v>50/51</v>
          </cell>
          <cell r="N26" t="str">
            <v>51/52</v>
          </cell>
          <cell r="O26" t="str">
            <v>52/53</v>
          </cell>
          <cell r="P26" t="str">
            <v>53/54</v>
          </cell>
          <cell r="Q26" t="str">
            <v>54/55</v>
          </cell>
          <cell r="R26" t="str">
            <v>55/56</v>
          </cell>
          <cell r="S26" t="str">
            <v>56/57</v>
          </cell>
          <cell r="T26" t="str">
            <v>57/58</v>
          </cell>
          <cell r="U26" t="str">
            <v>58/59</v>
          </cell>
          <cell r="V26" t="str">
            <v>59/60</v>
          </cell>
          <cell r="W26" t="str">
            <v>60/61</v>
          </cell>
          <cell r="X26" t="str">
            <v>61/62</v>
          </cell>
          <cell r="Y26" t="str">
            <v>62/63</v>
          </cell>
          <cell r="Z26" t="str">
            <v>63/64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7E6C8-DCA4-44F8-979C-03160DDC856E}">
  <dimension ref="A1:AA122"/>
  <sheetViews>
    <sheetView tabSelected="1" topLeftCell="A12" workbookViewId="0">
      <selection activeCell="J11" sqref="J11"/>
    </sheetView>
  </sheetViews>
  <sheetFormatPr defaultColWidth="8.85546875" defaultRowHeight="15" x14ac:dyDescent="0.25"/>
  <cols>
    <col min="1" max="2" width="8.85546875" style="4"/>
    <col min="3" max="4" width="0" style="4" hidden="1" customWidth="1"/>
    <col min="5" max="6" width="14" style="4" bestFit="1" customWidth="1"/>
    <col min="7" max="7" width="16" style="4" customWidth="1"/>
    <col min="8" max="8" width="12.28515625" style="4" bestFit="1" customWidth="1"/>
    <col min="9" max="9" width="14" style="4" bestFit="1" customWidth="1"/>
    <col min="10" max="10" width="14.7109375" style="4" customWidth="1"/>
    <col min="11" max="11" width="15.42578125" style="4" customWidth="1"/>
    <col min="12" max="12" width="12.28515625" style="4" bestFit="1" customWidth="1"/>
    <col min="13" max="13" width="14" style="4" bestFit="1" customWidth="1"/>
    <col min="14" max="14" width="12.28515625" style="4" bestFit="1" customWidth="1"/>
    <col min="15" max="15" width="14" style="4" bestFit="1" customWidth="1"/>
    <col min="16" max="17" width="12.28515625" style="4" bestFit="1" customWidth="1"/>
    <col min="18" max="18" width="14" style="4" bestFit="1" customWidth="1"/>
    <col min="19" max="20" width="12.28515625" style="4" bestFit="1" customWidth="1"/>
    <col min="21" max="21" width="13.42578125" style="4" bestFit="1" customWidth="1"/>
    <col min="22" max="22" width="14" style="4" bestFit="1" customWidth="1"/>
    <col min="23" max="23" width="14.28515625" style="4" bestFit="1" customWidth="1"/>
    <col min="24" max="24" width="12.28515625" style="4" bestFit="1" customWidth="1"/>
    <col min="25" max="25" width="14" style="4" bestFit="1" customWidth="1"/>
    <col min="26" max="26" width="12.28515625" style="4" bestFit="1" customWidth="1"/>
    <col min="27" max="27" width="13.42578125" style="4" bestFit="1" customWidth="1"/>
    <col min="28" max="16384" width="8.85546875" style="4"/>
  </cols>
  <sheetData>
    <row r="1" spans="1:27" x14ac:dyDescent="0.25">
      <c r="G1" s="22" t="s">
        <v>0</v>
      </c>
      <c r="H1" s="23"/>
      <c r="M1" s="22" t="s">
        <v>1</v>
      </c>
      <c r="N1" s="23"/>
    </row>
    <row r="2" spans="1:27" s="21" customFormat="1" ht="105" x14ac:dyDescent="0.25">
      <c r="A2" s="1" t="s">
        <v>2</v>
      </c>
      <c r="B2" s="1" t="s">
        <v>3</v>
      </c>
      <c r="C2" s="2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24" t="s">
        <v>10</v>
      </c>
      <c r="J2" s="25"/>
      <c r="K2" s="3" t="s">
        <v>11</v>
      </c>
      <c r="L2" s="3" t="s">
        <v>11</v>
      </c>
      <c r="M2" s="3" t="s">
        <v>8</v>
      </c>
      <c r="N2" s="3" t="s">
        <v>9</v>
      </c>
      <c r="O2" s="3" t="s">
        <v>12</v>
      </c>
      <c r="P2" s="3" t="s">
        <v>13</v>
      </c>
      <c r="Q2" s="3" t="s">
        <v>14</v>
      </c>
      <c r="R2" s="24" t="s">
        <v>15</v>
      </c>
      <c r="S2" s="25"/>
      <c r="T2" s="3" t="s">
        <v>16</v>
      </c>
      <c r="U2" s="3" t="s">
        <v>17</v>
      </c>
      <c r="V2" s="3" t="s">
        <v>18</v>
      </c>
      <c r="W2" s="3" t="s">
        <v>19</v>
      </c>
      <c r="X2" s="3" t="s">
        <v>20</v>
      </c>
      <c r="Y2" s="24" t="s">
        <v>21</v>
      </c>
      <c r="Z2" s="25"/>
      <c r="AA2" s="3" t="s">
        <v>22</v>
      </c>
    </row>
    <row r="3" spans="1:27" ht="15.75" thickBot="1" x14ac:dyDescent="0.3">
      <c r="A3" s="5" t="s">
        <v>23</v>
      </c>
      <c r="B3" s="5" t="s">
        <v>24</v>
      </c>
      <c r="C3" s="5"/>
      <c r="D3" s="5">
        <v>1</v>
      </c>
      <c r="E3" s="6">
        <f t="shared" ref="E3:E66" si="0">VLOOKUP($A3,Start_Dates,D3+1,0)+C3</f>
        <v>45159</v>
      </c>
      <c r="F3" s="7">
        <f>$E3+(9*7)</f>
        <v>45222</v>
      </c>
      <c r="G3" s="8">
        <f>$E3+(13*7)</f>
        <v>45250</v>
      </c>
      <c r="H3" s="8">
        <f>G3+(3*7)-3</f>
        <v>45268</v>
      </c>
      <c r="I3" s="7">
        <f>E3+(16*7)</f>
        <v>45271</v>
      </c>
      <c r="J3" s="7">
        <f>I3+4</f>
        <v>45275</v>
      </c>
      <c r="K3" s="7">
        <f>J3+(3*7)</f>
        <v>45296</v>
      </c>
      <c r="L3" s="7">
        <f>I3+(VLOOKUP($A3,'[1]1 Term Dates'!$Q$2:$AP$40,25,0)*7)-3</f>
        <v>45345</v>
      </c>
      <c r="M3" s="8">
        <f>L3+3</f>
        <v>45348</v>
      </c>
      <c r="N3" s="8">
        <f>M3+(3*7)-3</f>
        <v>45366</v>
      </c>
      <c r="O3" s="7">
        <f>N3+3</f>
        <v>45369</v>
      </c>
      <c r="P3" s="7">
        <f>E3+(29*7)-3</f>
        <v>45359</v>
      </c>
      <c r="Q3" s="7">
        <f>R3-3</f>
        <v>45387</v>
      </c>
      <c r="R3" s="7">
        <f>E3+(33*7)</f>
        <v>45390</v>
      </c>
      <c r="S3" s="7">
        <f>R3+(3*7)-3</f>
        <v>45408</v>
      </c>
      <c r="T3" s="7">
        <f>S3+(3*7)</f>
        <v>45429</v>
      </c>
      <c r="U3" s="7">
        <f>T3+4</f>
        <v>45433</v>
      </c>
      <c r="V3" s="7">
        <f t="shared" ref="V3:V66" si="1">E3+(44*7)</f>
        <v>45467</v>
      </c>
      <c r="W3" s="7">
        <f>V3+2</f>
        <v>45469</v>
      </c>
      <c r="X3" s="7">
        <f t="shared" ref="X3:X66" si="2">T3+(8*7)</f>
        <v>45485</v>
      </c>
      <c r="Y3" s="7">
        <f>X3+3</f>
        <v>45488</v>
      </c>
      <c r="Z3" s="7">
        <f>Y3+(2*7)-3</f>
        <v>45499</v>
      </c>
      <c r="AA3" s="7">
        <f>Z3+6</f>
        <v>45505</v>
      </c>
    </row>
    <row r="4" spans="1:27" ht="15.75" thickBot="1" x14ac:dyDescent="0.3">
      <c r="A4" s="5" t="s">
        <v>23</v>
      </c>
      <c r="B4" s="5" t="s">
        <v>25</v>
      </c>
      <c r="C4" s="5"/>
      <c r="D4" s="5">
        <v>2</v>
      </c>
      <c r="E4" s="9">
        <f>VLOOKUP($A4,Start_Dates,D4+1,0)+C4</f>
        <v>45187</v>
      </c>
      <c r="F4" s="10">
        <f>$E4+(9*7)</f>
        <v>45250</v>
      </c>
      <c r="G4" s="11">
        <f>$E4+(13*7)</f>
        <v>45278</v>
      </c>
      <c r="H4" s="11">
        <f>G4+(3*7)-3</f>
        <v>45296</v>
      </c>
      <c r="I4" s="12">
        <f>E4+(16*7)</f>
        <v>45299</v>
      </c>
      <c r="J4" s="12">
        <f>I4+4</f>
        <v>45303</v>
      </c>
      <c r="K4" s="12">
        <f>J4+(3*7)</f>
        <v>45324</v>
      </c>
      <c r="L4" s="12">
        <f>I4+(VLOOKUP($A4,'[1]1 Term Dates'!$Q$2:$AP$40,25,0)*7)-3</f>
        <v>45373</v>
      </c>
      <c r="M4" s="11">
        <f>L4+3</f>
        <v>45376</v>
      </c>
      <c r="N4" s="11">
        <f>M4+(3*7)-3</f>
        <v>45394</v>
      </c>
      <c r="O4" s="12">
        <f>N4+3</f>
        <v>45397</v>
      </c>
      <c r="P4" s="12">
        <f>E4+(29*7)-3</f>
        <v>45387</v>
      </c>
      <c r="Q4" s="12">
        <f>R4-3</f>
        <v>45415</v>
      </c>
      <c r="R4" s="12">
        <f>E4+(33*7)</f>
        <v>45418</v>
      </c>
      <c r="S4" s="12">
        <f>R4+(3*7)-3</f>
        <v>45436</v>
      </c>
      <c r="T4" s="12">
        <f>S4+(3*7)</f>
        <v>45457</v>
      </c>
      <c r="U4" s="12">
        <f>T4+4</f>
        <v>45461</v>
      </c>
      <c r="V4" s="12">
        <f t="shared" si="1"/>
        <v>45495</v>
      </c>
      <c r="W4" s="12">
        <f>V4+2</f>
        <v>45497</v>
      </c>
      <c r="X4" s="12">
        <f t="shared" si="2"/>
        <v>45513</v>
      </c>
      <c r="Y4" s="12">
        <f>X4+3</f>
        <v>45516</v>
      </c>
      <c r="Z4" s="12">
        <f>Y4+(2*7)-3</f>
        <v>45527</v>
      </c>
      <c r="AA4" s="13">
        <f>Z4+6</f>
        <v>45533</v>
      </c>
    </row>
    <row r="5" spans="1:27" x14ac:dyDescent="0.25">
      <c r="A5" s="5" t="s">
        <v>23</v>
      </c>
      <c r="B5" s="5" t="s">
        <v>26</v>
      </c>
      <c r="C5" s="5"/>
      <c r="D5" s="5">
        <v>3</v>
      </c>
      <c r="E5" s="6">
        <f t="shared" si="0"/>
        <v>45215</v>
      </c>
      <c r="F5" s="14">
        <f>$E5+(9*7)</f>
        <v>45278</v>
      </c>
      <c r="G5" s="15">
        <f>$E5+(13*7)</f>
        <v>45306</v>
      </c>
      <c r="H5" s="15">
        <f>G5+(3*7)-3</f>
        <v>45324</v>
      </c>
      <c r="I5" s="14">
        <f>E5+(16*7)</f>
        <v>45327</v>
      </c>
      <c r="J5" s="14">
        <f>I5+4</f>
        <v>45331</v>
      </c>
      <c r="K5" s="14">
        <f>J5+(3*7)</f>
        <v>45352</v>
      </c>
      <c r="L5" s="14">
        <f>I5+(VLOOKUP($A5,'[1]1 Term Dates'!$Q$2:$AP$40,25,0)*7)-3</f>
        <v>45401</v>
      </c>
      <c r="M5" s="15">
        <f>L5+3</f>
        <v>45404</v>
      </c>
      <c r="N5" s="15">
        <f>M5+(3*7)-3</f>
        <v>45422</v>
      </c>
      <c r="O5" s="14">
        <f>N5+3</f>
        <v>45425</v>
      </c>
      <c r="P5" s="14">
        <f>E5+(29*7)-3</f>
        <v>45415</v>
      </c>
      <c r="Q5" s="14">
        <f>R5-3</f>
        <v>45443</v>
      </c>
      <c r="R5" s="14">
        <f>E5+(33*7)</f>
        <v>45446</v>
      </c>
      <c r="S5" s="14">
        <f>R5+(3*7)-3</f>
        <v>45464</v>
      </c>
      <c r="T5" s="14">
        <f>S5+(3*7)</f>
        <v>45485</v>
      </c>
      <c r="U5" s="14">
        <f>T5+4</f>
        <v>45489</v>
      </c>
      <c r="V5" s="14">
        <f t="shared" si="1"/>
        <v>45523</v>
      </c>
      <c r="W5" s="14">
        <f>V5+2</f>
        <v>45525</v>
      </c>
      <c r="X5" s="14">
        <f t="shared" si="2"/>
        <v>45541</v>
      </c>
      <c r="Y5" s="14">
        <f>X5+3</f>
        <v>45544</v>
      </c>
      <c r="Z5" s="14">
        <f>Y5+(2*7)-3</f>
        <v>45555</v>
      </c>
      <c r="AA5" s="14">
        <f>Z5+6</f>
        <v>45561</v>
      </c>
    </row>
    <row r="6" spans="1:27" x14ac:dyDescent="0.25">
      <c r="A6" s="5" t="s">
        <v>23</v>
      </c>
      <c r="B6" s="5" t="s">
        <v>27</v>
      </c>
      <c r="C6" s="5"/>
      <c r="D6" s="5">
        <v>4</v>
      </c>
      <c r="E6" s="6">
        <f t="shared" si="0"/>
        <v>45250</v>
      </c>
      <c r="F6" s="14">
        <f t="shared" ref="F6:F69" si="3">$E6+(9*7)</f>
        <v>45313</v>
      </c>
      <c r="G6" s="15">
        <f t="shared" ref="G6:G69" si="4">$E6+(13*7)</f>
        <v>45341</v>
      </c>
      <c r="H6" s="15">
        <f t="shared" ref="H6:H69" si="5">G6+(3*7)-3</f>
        <v>45359</v>
      </c>
      <c r="I6" s="14">
        <f t="shared" ref="I6:I69" si="6">E6+(16*7)</f>
        <v>45362</v>
      </c>
      <c r="J6" s="14">
        <f t="shared" ref="J6:J69" si="7">I6+4</f>
        <v>45366</v>
      </c>
      <c r="K6" s="14">
        <f t="shared" ref="K6:K69" si="8">J6+(3*7)</f>
        <v>45387</v>
      </c>
      <c r="L6" s="14">
        <f>I6+(VLOOKUP($A6,'[1]1 Term Dates'!$Q$2:$AP$40,25,0)*7)-3</f>
        <v>45436</v>
      </c>
      <c r="M6" s="15">
        <f t="shared" ref="M6:M69" si="9">L6+3</f>
        <v>45439</v>
      </c>
      <c r="N6" s="15">
        <f t="shared" ref="N6:N69" si="10">M6+(3*7)-3</f>
        <v>45457</v>
      </c>
      <c r="O6" s="14">
        <f t="shared" ref="O6:O69" si="11">N6+3</f>
        <v>45460</v>
      </c>
      <c r="P6" s="14">
        <f t="shared" ref="P6:P69" si="12">E6+(29*7)-3</f>
        <v>45450</v>
      </c>
      <c r="Q6" s="14">
        <f t="shared" ref="Q6:Q69" si="13">R6-3</f>
        <v>45478</v>
      </c>
      <c r="R6" s="14">
        <f t="shared" ref="R6:R69" si="14">E6+(33*7)</f>
        <v>45481</v>
      </c>
      <c r="S6" s="14">
        <f t="shared" ref="S6:S69" si="15">R6+(3*7)-3</f>
        <v>45499</v>
      </c>
      <c r="T6" s="14">
        <f t="shared" ref="T6:T69" si="16">S6+(3*7)</f>
        <v>45520</v>
      </c>
      <c r="U6" s="14">
        <f t="shared" ref="U6:U69" si="17">T6+4</f>
        <v>45524</v>
      </c>
      <c r="V6" s="14">
        <f t="shared" si="1"/>
        <v>45558</v>
      </c>
      <c r="W6" s="14">
        <f t="shared" ref="W6:W69" si="18">V6+2</f>
        <v>45560</v>
      </c>
      <c r="X6" s="14">
        <f t="shared" si="2"/>
        <v>45576</v>
      </c>
      <c r="Y6" s="14">
        <f t="shared" ref="Y6:Y69" si="19">X6+3</f>
        <v>45579</v>
      </c>
      <c r="Z6" s="14">
        <f t="shared" ref="Z6:Z69" si="20">Y6+(2*7)-3</f>
        <v>45590</v>
      </c>
      <c r="AA6" s="14">
        <f t="shared" ref="AA6:AA69" si="21">Z6+6</f>
        <v>45596</v>
      </c>
    </row>
    <row r="7" spans="1:27" ht="15.75" thickBot="1" x14ac:dyDescent="0.3">
      <c r="A7" s="5" t="s">
        <v>23</v>
      </c>
      <c r="B7" s="5" t="s">
        <v>28</v>
      </c>
      <c r="C7" s="5"/>
      <c r="D7" s="5">
        <v>5</v>
      </c>
      <c r="E7" s="6">
        <f t="shared" si="0"/>
        <v>45278</v>
      </c>
      <c r="F7" s="14">
        <f t="shared" si="3"/>
        <v>45341</v>
      </c>
      <c r="G7" s="15">
        <f t="shared" si="4"/>
        <v>45369</v>
      </c>
      <c r="H7" s="15">
        <f t="shared" si="5"/>
        <v>45387</v>
      </c>
      <c r="I7" s="14">
        <f t="shared" si="6"/>
        <v>45390</v>
      </c>
      <c r="J7" s="14">
        <f t="shared" si="7"/>
        <v>45394</v>
      </c>
      <c r="K7" s="14">
        <f t="shared" si="8"/>
        <v>45415</v>
      </c>
      <c r="L7" s="14">
        <f>I7+(VLOOKUP($A7,'[1]1 Term Dates'!$Q$2:$AP$40,25,0)*7)-3</f>
        <v>45464</v>
      </c>
      <c r="M7" s="15">
        <f t="shared" si="9"/>
        <v>45467</v>
      </c>
      <c r="N7" s="15">
        <f t="shared" si="10"/>
        <v>45485</v>
      </c>
      <c r="O7" s="14">
        <f t="shared" si="11"/>
        <v>45488</v>
      </c>
      <c r="P7" s="14">
        <f t="shared" si="12"/>
        <v>45478</v>
      </c>
      <c r="Q7" s="14">
        <f t="shared" si="13"/>
        <v>45506</v>
      </c>
      <c r="R7" s="14">
        <f t="shared" si="14"/>
        <v>45509</v>
      </c>
      <c r="S7" s="14">
        <f t="shared" si="15"/>
        <v>45527</v>
      </c>
      <c r="T7" s="14">
        <f t="shared" si="16"/>
        <v>45548</v>
      </c>
      <c r="U7" s="14">
        <f t="shared" si="17"/>
        <v>45552</v>
      </c>
      <c r="V7" s="14">
        <f t="shared" si="1"/>
        <v>45586</v>
      </c>
      <c r="W7" s="14">
        <f t="shared" si="18"/>
        <v>45588</v>
      </c>
      <c r="X7" s="14">
        <f t="shared" si="2"/>
        <v>45604</v>
      </c>
      <c r="Y7" s="14">
        <f t="shared" si="19"/>
        <v>45607</v>
      </c>
      <c r="Z7" s="14">
        <f t="shared" si="20"/>
        <v>45618</v>
      </c>
      <c r="AA7" s="14">
        <f t="shared" si="21"/>
        <v>45624</v>
      </c>
    </row>
    <row r="8" spans="1:27" ht="15.75" thickBot="1" x14ac:dyDescent="0.3">
      <c r="A8" s="5" t="s">
        <v>23</v>
      </c>
      <c r="B8" s="5" t="s">
        <v>29</v>
      </c>
      <c r="C8" s="5"/>
      <c r="D8" s="5">
        <v>6</v>
      </c>
      <c r="E8" s="9">
        <f t="shared" si="0"/>
        <v>45299</v>
      </c>
      <c r="F8" s="10">
        <f t="shared" si="3"/>
        <v>45362</v>
      </c>
      <c r="G8" s="11">
        <f t="shared" si="4"/>
        <v>45390</v>
      </c>
      <c r="H8" s="11">
        <f t="shared" si="5"/>
        <v>45408</v>
      </c>
      <c r="I8" s="12">
        <f t="shared" si="6"/>
        <v>45411</v>
      </c>
      <c r="J8" s="12">
        <f t="shared" si="7"/>
        <v>45415</v>
      </c>
      <c r="K8" s="12">
        <f t="shared" si="8"/>
        <v>45436</v>
      </c>
      <c r="L8" s="12">
        <f>I8+(VLOOKUP($A8,'[1]1 Term Dates'!$Q$2:$AP$40,25,0)*7)-3</f>
        <v>45485</v>
      </c>
      <c r="M8" s="11">
        <f t="shared" si="9"/>
        <v>45488</v>
      </c>
      <c r="N8" s="11">
        <f t="shared" si="10"/>
        <v>45506</v>
      </c>
      <c r="O8" s="12">
        <f t="shared" si="11"/>
        <v>45509</v>
      </c>
      <c r="P8" s="12">
        <f t="shared" si="12"/>
        <v>45499</v>
      </c>
      <c r="Q8" s="12">
        <f>R8-3</f>
        <v>45527</v>
      </c>
      <c r="R8" s="12">
        <f t="shared" si="14"/>
        <v>45530</v>
      </c>
      <c r="S8" s="12">
        <f t="shared" si="15"/>
        <v>45548</v>
      </c>
      <c r="T8" s="12">
        <f t="shared" si="16"/>
        <v>45569</v>
      </c>
      <c r="U8" s="12">
        <f t="shared" si="17"/>
        <v>45573</v>
      </c>
      <c r="V8" s="12">
        <f t="shared" si="1"/>
        <v>45607</v>
      </c>
      <c r="W8" s="12">
        <f t="shared" si="18"/>
        <v>45609</v>
      </c>
      <c r="X8" s="12">
        <f t="shared" si="2"/>
        <v>45625</v>
      </c>
      <c r="Y8" s="12">
        <f t="shared" si="19"/>
        <v>45628</v>
      </c>
      <c r="Z8" s="12">
        <f t="shared" si="20"/>
        <v>45639</v>
      </c>
      <c r="AA8" s="13">
        <f t="shared" si="21"/>
        <v>45645</v>
      </c>
    </row>
    <row r="9" spans="1:27" x14ac:dyDescent="0.25">
      <c r="A9" s="5" t="s">
        <v>23</v>
      </c>
      <c r="B9" s="5" t="s">
        <v>30</v>
      </c>
      <c r="C9" s="5"/>
      <c r="D9" s="5">
        <v>7</v>
      </c>
      <c r="E9" s="6">
        <f t="shared" si="0"/>
        <v>45341</v>
      </c>
      <c r="F9" s="14">
        <f t="shared" si="3"/>
        <v>45404</v>
      </c>
      <c r="G9" s="15">
        <f t="shared" si="4"/>
        <v>45432</v>
      </c>
      <c r="H9" s="15">
        <f t="shared" si="5"/>
        <v>45450</v>
      </c>
      <c r="I9" s="14">
        <f t="shared" si="6"/>
        <v>45453</v>
      </c>
      <c r="J9" s="14">
        <f t="shared" si="7"/>
        <v>45457</v>
      </c>
      <c r="K9" s="14">
        <f t="shared" si="8"/>
        <v>45478</v>
      </c>
      <c r="L9" s="14">
        <f>I9+(VLOOKUP($A9,'[1]1 Term Dates'!$Q$2:$AP$40,25,0)*7)-3</f>
        <v>45527</v>
      </c>
      <c r="M9" s="15">
        <f t="shared" si="9"/>
        <v>45530</v>
      </c>
      <c r="N9" s="15">
        <f t="shared" si="10"/>
        <v>45548</v>
      </c>
      <c r="O9" s="14">
        <f t="shared" si="11"/>
        <v>45551</v>
      </c>
      <c r="P9" s="14">
        <f t="shared" si="12"/>
        <v>45541</v>
      </c>
      <c r="Q9" s="14">
        <f t="shared" si="13"/>
        <v>45569</v>
      </c>
      <c r="R9" s="14">
        <f t="shared" si="14"/>
        <v>45572</v>
      </c>
      <c r="S9" s="14">
        <f t="shared" si="15"/>
        <v>45590</v>
      </c>
      <c r="T9" s="14">
        <f t="shared" si="16"/>
        <v>45611</v>
      </c>
      <c r="U9" s="14">
        <f t="shared" si="17"/>
        <v>45615</v>
      </c>
      <c r="V9" s="14">
        <f t="shared" si="1"/>
        <v>45649</v>
      </c>
      <c r="W9" s="14">
        <f t="shared" si="18"/>
        <v>45651</v>
      </c>
      <c r="X9" s="14">
        <f t="shared" si="2"/>
        <v>45667</v>
      </c>
      <c r="Y9" s="14">
        <f t="shared" si="19"/>
        <v>45670</v>
      </c>
      <c r="Z9" s="14">
        <f t="shared" si="20"/>
        <v>45681</v>
      </c>
      <c r="AA9" s="14">
        <f t="shared" si="21"/>
        <v>45687</v>
      </c>
    </row>
    <row r="10" spans="1:27" x14ac:dyDescent="0.25">
      <c r="A10" s="5" t="s">
        <v>23</v>
      </c>
      <c r="B10" s="5" t="s">
        <v>31</v>
      </c>
      <c r="C10" s="5"/>
      <c r="D10" s="5">
        <v>8</v>
      </c>
      <c r="E10" s="6">
        <f t="shared" si="0"/>
        <v>45369</v>
      </c>
      <c r="F10" s="14">
        <f t="shared" si="3"/>
        <v>45432</v>
      </c>
      <c r="G10" s="15">
        <f t="shared" si="4"/>
        <v>45460</v>
      </c>
      <c r="H10" s="15">
        <f t="shared" si="5"/>
        <v>45478</v>
      </c>
      <c r="I10" s="14">
        <f t="shared" si="6"/>
        <v>45481</v>
      </c>
      <c r="J10" s="14">
        <f t="shared" si="7"/>
        <v>45485</v>
      </c>
      <c r="K10" s="14">
        <f t="shared" si="8"/>
        <v>45506</v>
      </c>
      <c r="L10" s="14">
        <f>I10+(VLOOKUP($A10,'[1]1 Term Dates'!$Q$2:$AP$40,25,0)*7)-3</f>
        <v>45555</v>
      </c>
      <c r="M10" s="15">
        <f t="shared" si="9"/>
        <v>45558</v>
      </c>
      <c r="N10" s="15">
        <f t="shared" si="10"/>
        <v>45576</v>
      </c>
      <c r="O10" s="14">
        <f t="shared" si="11"/>
        <v>45579</v>
      </c>
      <c r="P10" s="14">
        <f t="shared" si="12"/>
        <v>45569</v>
      </c>
      <c r="Q10" s="14">
        <f t="shared" si="13"/>
        <v>45597</v>
      </c>
      <c r="R10" s="14">
        <f t="shared" si="14"/>
        <v>45600</v>
      </c>
      <c r="S10" s="14">
        <f t="shared" si="15"/>
        <v>45618</v>
      </c>
      <c r="T10" s="14">
        <f t="shared" si="16"/>
        <v>45639</v>
      </c>
      <c r="U10" s="14">
        <f t="shared" si="17"/>
        <v>45643</v>
      </c>
      <c r="V10" s="14">
        <f t="shared" si="1"/>
        <v>45677</v>
      </c>
      <c r="W10" s="14">
        <f t="shared" si="18"/>
        <v>45679</v>
      </c>
      <c r="X10" s="14">
        <f t="shared" si="2"/>
        <v>45695</v>
      </c>
      <c r="Y10" s="14">
        <f t="shared" si="19"/>
        <v>45698</v>
      </c>
      <c r="Z10" s="14">
        <f t="shared" si="20"/>
        <v>45709</v>
      </c>
      <c r="AA10" s="14">
        <f t="shared" si="21"/>
        <v>45715</v>
      </c>
    </row>
    <row r="11" spans="1:27" x14ac:dyDescent="0.25">
      <c r="A11" s="5" t="s">
        <v>23</v>
      </c>
      <c r="B11" s="5" t="s">
        <v>32</v>
      </c>
      <c r="C11" s="5"/>
      <c r="D11" s="5">
        <v>9</v>
      </c>
      <c r="E11" s="6">
        <f t="shared" si="0"/>
        <v>45397</v>
      </c>
      <c r="F11" s="14">
        <f t="shared" si="3"/>
        <v>45460</v>
      </c>
      <c r="G11" s="15">
        <f t="shared" si="4"/>
        <v>45488</v>
      </c>
      <c r="H11" s="15">
        <f t="shared" si="5"/>
        <v>45506</v>
      </c>
      <c r="I11" s="14">
        <f t="shared" si="6"/>
        <v>45509</v>
      </c>
      <c r="J11" s="14">
        <f t="shared" si="7"/>
        <v>45513</v>
      </c>
      <c r="K11" s="14">
        <f t="shared" si="8"/>
        <v>45534</v>
      </c>
      <c r="L11" s="14">
        <f>I11+(VLOOKUP($A11,'[1]1 Term Dates'!$Q$2:$AP$40,25,0)*7)-3</f>
        <v>45583</v>
      </c>
      <c r="M11" s="15">
        <f t="shared" si="9"/>
        <v>45586</v>
      </c>
      <c r="N11" s="15">
        <f t="shared" si="10"/>
        <v>45604</v>
      </c>
      <c r="O11" s="14">
        <f t="shared" si="11"/>
        <v>45607</v>
      </c>
      <c r="P11" s="14">
        <f t="shared" si="12"/>
        <v>45597</v>
      </c>
      <c r="Q11" s="14">
        <f t="shared" si="13"/>
        <v>45625</v>
      </c>
      <c r="R11" s="14">
        <f t="shared" si="14"/>
        <v>45628</v>
      </c>
      <c r="S11" s="14">
        <f t="shared" si="15"/>
        <v>45646</v>
      </c>
      <c r="T11" s="14">
        <f t="shared" si="16"/>
        <v>45667</v>
      </c>
      <c r="U11" s="14">
        <f t="shared" si="17"/>
        <v>45671</v>
      </c>
      <c r="V11" s="14">
        <f t="shared" si="1"/>
        <v>45705</v>
      </c>
      <c r="W11" s="14">
        <f t="shared" si="18"/>
        <v>45707</v>
      </c>
      <c r="X11" s="14">
        <f t="shared" si="2"/>
        <v>45723</v>
      </c>
      <c r="Y11" s="14">
        <f t="shared" si="19"/>
        <v>45726</v>
      </c>
      <c r="Z11" s="14">
        <f t="shared" si="20"/>
        <v>45737</v>
      </c>
      <c r="AA11" s="14">
        <f t="shared" si="21"/>
        <v>45743</v>
      </c>
    </row>
    <row r="12" spans="1:27" x14ac:dyDescent="0.25">
      <c r="A12" s="5" t="s">
        <v>23</v>
      </c>
      <c r="B12" s="5" t="s">
        <v>33</v>
      </c>
      <c r="C12" s="5"/>
      <c r="D12" s="5">
        <v>10</v>
      </c>
      <c r="E12" s="6">
        <f t="shared" si="0"/>
        <v>45432</v>
      </c>
      <c r="F12" s="14">
        <f t="shared" si="3"/>
        <v>45495</v>
      </c>
      <c r="G12" s="15">
        <f t="shared" si="4"/>
        <v>45523</v>
      </c>
      <c r="H12" s="15">
        <f t="shared" si="5"/>
        <v>45541</v>
      </c>
      <c r="I12" s="14">
        <f t="shared" si="6"/>
        <v>45544</v>
      </c>
      <c r="J12" s="14">
        <f t="shared" si="7"/>
        <v>45548</v>
      </c>
      <c r="K12" s="14">
        <f t="shared" si="8"/>
        <v>45569</v>
      </c>
      <c r="L12" s="14">
        <f>I12+(VLOOKUP($A12,'[1]1 Term Dates'!$Q$2:$AP$40,25,0)*7)-3</f>
        <v>45618</v>
      </c>
      <c r="M12" s="15">
        <f t="shared" si="9"/>
        <v>45621</v>
      </c>
      <c r="N12" s="15">
        <f t="shared" si="10"/>
        <v>45639</v>
      </c>
      <c r="O12" s="14">
        <f t="shared" si="11"/>
        <v>45642</v>
      </c>
      <c r="P12" s="14">
        <f t="shared" si="12"/>
        <v>45632</v>
      </c>
      <c r="Q12" s="14">
        <f t="shared" si="13"/>
        <v>45660</v>
      </c>
      <c r="R12" s="14">
        <f t="shared" si="14"/>
        <v>45663</v>
      </c>
      <c r="S12" s="14">
        <f t="shared" si="15"/>
        <v>45681</v>
      </c>
      <c r="T12" s="14">
        <f t="shared" si="16"/>
        <v>45702</v>
      </c>
      <c r="U12" s="14">
        <f t="shared" si="17"/>
        <v>45706</v>
      </c>
      <c r="V12" s="14">
        <f t="shared" si="1"/>
        <v>45740</v>
      </c>
      <c r="W12" s="14">
        <f t="shared" si="18"/>
        <v>45742</v>
      </c>
      <c r="X12" s="14">
        <f t="shared" si="2"/>
        <v>45758</v>
      </c>
      <c r="Y12" s="14">
        <f t="shared" si="19"/>
        <v>45761</v>
      </c>
      <c r="Z12" s="14">
        <f t="shared" si="20"/>
        <v>45772</v>
      </c>
      <c r="AA12" s="14">
        <f t="shared" si="21"/>
        <v>45778</v>
      </c>
    </row>
    <row r="13" spans="1:27" x14ac:dyDescent="0.25">
      <c r="A13" s="5" t="s">
        <v>23</v>
      </c>
      <c r="B13" s="5" t="s">
        <v>34</v>
      </c>
      <c r="C13" s="5"/>
      <c r="D13" s="5">
        <v>11</v>
      </c>
      <c r="E13" s="6">
        <f t="shared" si="0"/>
        <v>45460</v>
      </c>
      <c r="F13" s="14">
        <f t="shared" si="3"/>
        <v>45523</v>
      </c>
      <c r="G13" s="15">
        <f t="shared" si="4"/>
        <v>45551</v>
      </c>
      <c r="H13" s="15">
        <f t="shared" si="5"/>
        <v>45569</v>
      </c>
      <c r="I13" s="14">
        <f t="shared" si="6"/>
        <v>45572</v>
      </c>
      <c r="J13" s="14">
        <f t="shared" si="7"/>
        <v>45576</v>
      </c>
      <c r="K13" s="14">
        <f t="shared" si="8"/>
        <v>45597</v>
      </c>
      <c r="L13" s="14">
        <f>I13+(VLOOKUP($A13,'[1]1 Term Dates'!$Q$2:$AP$40,25,0)*7)-3</f>
        <v>45646</v>
      </c>
      <c r="M13" s="15">
        <f t="shared" si="9"/>
        <v>45649</v>
      </c>
      <c r="N13" s="15">
        <f t="shared" si="10"/>
        <v>45667</v>
      </c>
      <c r="O13" s="14">
        <f t="shared" si="11"/>
        <v>45670</v>
      </c>
      <c r="P13" s="14">
        <f t="shared" si="12"/>
        <v>45660</v>
      </c>
      <c r="Q13" s="14">
        <f t="shared" si="13"/>
        <v>45688</v>
      </c>
      <c r="R13" s="14">
        <f t="shared" si="14"/>
        <v>45691</v>
      </c>
      <c r="S13" s="14">
        <f t="shared" si="15"/>
        <v>45709</v>
      </c>
      <c r="T13" s="14">
        <f t="shared" si="16"/>
        <v>45730</v>
      </c>
      <c r="U13" s="14">
        <f t="shared" si="17"/>
        <v>45734</v>
      </c>
      <c r="V13" s="14">
        <f t="shared" si="1"/>
        <v>45768</v>
      </c>
      <c r="W13" s="14">
        <f t="shared" si="18"/>
        <v>45770</v>
      </c>
      <c r="X13" s="14">
        <f t="shared" si="2"/>
        <v>45786</v>
      </c>
      <c r="Y13" s="14">
        <f t="shared" si="19"/>
        <v>45789</v>
      </c>
      <c r="Z13" s="14">
        <f t="shared" si="20"/>
        <v>45800</v>
      </c>
      <c r="AA13" s="14">
        <f t="shared" si="21"/>
        <v>45806</v>
      </c>
    </row>
    <row r="14" spans="1:27" x14ac:dyDescent="0.25">
      <c r="A14" s="5" t="s">
        <v>23</v>
      </c>
      <c r="B14" s="5" t="s">
        <v>35</v>
      </c>
      <c r="C14" s="5"/>
      <c r="D14" s="5">
        <v>12</v>
      </c>
      <c r="E14" s="6">
        <f t="shared" si="0"/>
        <v>45488</v>
      </c>
      <c r="F14" s="14">
        <f t="shared" si="3"/>
        <v>45551</v>
      </c>
      <c r="G14" s="15">
        <f t="shared" si="4"/>
        <v>45579</v>
      </c>
      <c r="H14" s="15">
        <f t="shared" si="5"/>
        <v>45597</v>
      </c>
      <c r="I14" s="14">
        <f t="shared" si="6"/>
        <v>45600</v>
      </c>
      <c r="J14" s="14">
        <f t="shared" si="7"/>
        <v>45604</v>
      </c>
      <c r="K14" s="14">
        <f t="shared" si="8"/>
        <v>45625</v>
      </c>
      <c r="L14" s="14">
        <f>I14+(VLOOKUP($A14,'[1]1 Term Dates'!$Q$2:$AP$40,25,0)*7)-3</f>
        <v>45674</v>
      </c>
      <c r="M14" s="15">
        <f t="shared" si="9"/>
        <v>45677</v>
      </c>
      <c r="N14" s="15">
        <f t="shared" si="10"/>
        <v>45695</v>
      </c>
      <c r="O14" s="14">
        <f t="shared" si="11"/>
        <v>45698</v>
      </c>
      <c r="P14" s="14">
        <f t="shared" si="12"/>
        <v>45688</v>
      </c>
      <c r="Q14" s="14">
        <f t="shared" si="13"/>
        <v>45716</v>
      </c>
      <c r="R14" s="14">
        <f t="shared" si="14"/>
        <v>45719</v>
      </c>
      <c r="S14" s="14">
        <f t="shared" si="15"/>
        <v>45737</v>
      </c>
      <c r="T14" s="14">
        <f t="shared" si="16"/>
        <v>45758</v>
      </c>
      <c r="U14" s="14">
        <f t="shared" si="17"/>
        <v>45762</v>
      </c>
      <c r="V14" s="14">
        <f t="shared" si="1"/>
        <v>45796</v>
      </c>
      <c r="W14" s="14">
        <f t="shared" si="18"/>
        <v>45798</v>
      </c>
      <c r="X14" s="14">
        <f t="shared" si="2"/>
        <v>45814</v>
      </c>
      <c r="Y14" s="14">
        <f t="shared" si="19"/>
        <v>45817</v>
      </c>
      <c r="Z14" s="14">
        <f t="shared" si="20"/>
        <v>45828</v>
      </c>
      <c r="AA14" s="14">
        <f t="shared" si="21"/>
        <v>45834</v>
      </c>
    </row>
    <row r="15" spans="1:27" ht="15.75" thickBot="1" x14ac:dyDescent="0.3">
      <c r="A15" s="16" t="str">
        <f>HLOOKUP(A3,[1]AYs!$B$3:$Z$26,2,0)</f>
        <v>24/25</v>
      </c>
      <c r="B15" s="16" t="s">
        <v>24</v>
      </c>
      <c r="C15" s="16"/>
      <c r="D15" s="16">
        <v>1</v>
      </c>
      <c r="E15" s="17">
        <f t="shared" si="0"/>
        <v>45523</v>
      </c>
      <c r="F15" s="7">
        <f t="shared" si="3"/>
        <v>45586</v>
      </c>
      <c r="G15" s="8">
        <f t="shared" si="4"/>
        <v>45614</v>
      </c>
      <c r="H15" s="8">
        <f t="shared" si="5"/>
        <v>45632</v>
      </c>
      <c r="I15" s="7">
        <f t="shared" si="6"/>
        <v>45635</v>
      </c>
      <c r="J15" s="7">
        <f t="shared" si="7"/>
        <v>45639</v>
      </c>
      <c r="K15" s="7">
        <f t="shared" si="8"/>
        <v>45660</v>
      </c>
      <c r="L15" s="7">
        <f>I15+(VLOOKUP($A15,'[1]1 Term Dates'!$Q$2:$AP$40,25,0)*7)-3</f>
        <v>45723</v>
      </c>
      <c r="M15" s="8">
        <f t="shared" si="9"/>
        <v>45726</v>
      </c>
      <c r="N15" s="8">
        <f t="shared" si="10"/>
        <v>45744</v>
      </c>
      <c r="O15" s="7">
        <f t="shared" si="11"/>
        <v>45747</v>
      </c>
      <c r="P15" s="7">
        <f t="shared" si="12"/>
        <v>45723</v>
      </c>
      <c r="Q15" s="7">
        <f t="shared" si="13"/>
        <v>45751</v>
      </c>
      <c r="R15" s="7">
        <f t="shared" si="14"/>
        <v>45754</v>
      </c>
      <c r="S15" s="7">
        <f t="shared" si="15"/>
        <v>45772</v>
      </c>
      <c r="T15" s="7">
        <f t="shared" si="16"/>
        <v>45793</v>
      </c>
      <c r="U15" s="7">
        <f t="shared" si="17"/>
        <v>45797</v>
      </c>
      <c r="V15" s="7">
        <f t="shared" si="1"/>
        <v>45831</v>
      </c>
      <c r="W15" s="7">
        <f t="shared" si="18"/>
        <v>45833</v>
      </c>
      <c r="X15" s="7">
        <f t="shared" si="2"/>
        <v>45849</v>
      </c>
      <c r="Y15" s="7">
        <f t="shared" si="19"/>
        <v>45852</v>
      </c>
      <c r="Z15" s="7">
        <f t="shared" si="20"/>
        <v>45863</v>
      </c>
      <c r="AA15" s="7">
        <f t="shared" si="21"/>
        <v>45869</v>
      </c>
    </row>
    <row r="16" spans="1:27" ht="15.75" thickBot="1" x14ac:dyDescent="0.3">
      <c r="A16" s="16" t="str">
        <f>A15</f>
        <v>24/25</v>
      </c>
      <c r="B16" s="16" t="s">
        <v>25</v>
      </c>
      <c r="C16" s="16"/>
      <c r="D16" s="16">
        <v>2</v>
      </c>
      <c r="E16" s="18">
        <f t="shared" si="0"/>
        <v>45551</v>
      </c>
      <c r="F16" s="10">
        <f t="shared" si="3"/>
        <v>45614</v>
      </c>
      <c r="G16" s="11">
        <f t="shared" si="4"/>
        <v>45642</v>
      </c>
      <c r="H16" s="11">
        <f t="shared" si="5"/>
        <v>45660</v>
      </c>
      <c r="I16" s="12">
        <f t="shared" si="6"/>
        <v>45663</v>
      </c>
      <c r="J16" s="12">
        <f t="shared" si="7"/>
        <v>45667</v>
      </c>
      <c r="K16" s="12">
        <f t="shared" si="8"/>
        <v>45688</v>
      </c>
      <c r="L16" s="12">
        <f>I16+(VLOOKUP($A16,'[1]1 Term Dates'!$Q$2:$AP$40,25,0)*7)-3</f>
        <v>45751</v>
      </c>
      <c r="M16" s="11">
        <f t="shared" si="9"/>
        <v>45754</v>
      </c>
      <c r="N16" s="11">
        <f t="shared" si="10"/>
        <v>45772</v>
      </c>
      <c r="O16" s="12">
        <f t="shared" si="11"/>
        <v>45775</v>
      </c>
      <c r="P16" s="12">
        <f t="shared" si="12"/>
        <v>45751</v>
      </c>
      <c r="Q16" s="12">
        <f t="shared" si="13"/>
        <v>45779</v>
      </c>
      <c r="R16" s="12">
        <f t="shared" si="14"/>
        <v>45782</v>
      </c>
      <c r="S16" s="12">
        <f t="shared" si="15"/>
        <v>45800</v>
      </c>
      <c r="T16" s="12">
        <f t="shared" si="16"/>
        <v>45821</v>
      </c>
      <c r="U16" s="12">
        <f t="shared" si="17"/>
        <v>45825</v>
      </c>
      <c r="V16" s="12">
        <f t="shared" si="1"/>
        <v>45859</v>
      </c>
      <c r="W16" s="12">
        <f t="shared" si="18"/>
        <v>45861</v>
      </c>
      <c r="X16" s="12">
        <f t="shared" si="2"/>
        <v>45877</v>
      </c>
      <c r="Y16" s="12">
        <f t="shared" si="19"/>
        <v>45880</v>
      </c>
      <c r="Z16" s="12">
        <f t="shared" si="20"/>
        <v>45891</v>
      </c>
      <c r="AA16" s="13">
        <f t="shared" si="21"/>
        <v>45897</v>
      </c>
    </row>
    <row r="17" spans="1:27" x14ac:dyDescent="0.25">
      <c r="A17" s="16" t="str">
        <f t="shared" ref="A17:A26" si="22">A16</f>
        <v>24/25</v>
      </c>
      <c r="B17" s="16" t="s">
        <v>26</v>
      </c>
      <c r="C17" s="16"/>
      <c r="D17" s="16">
        <v>3</v>
      </c>
      <c r="E17" s="17">
        <f t="shared" si="0"/>
        <v>45586</v>
      </c>
      <c r="F17" s="19">
        <f t="shared" si="3"/>
        <v>45649</v>
      </c>
      <c r="G17" s="20">
        <f t="shared" si="4"/>
        <v>45677</v>
      </c>
      <c r="H17" s="20">
        <f t="shared" si="5"/>
        <v>45695</v>
      </c>
      <c r="I17" s="19">
        <f t="shared" si="6"/>
        <v>45698</v>
      </c>
      <c r="J17" s="19">
        <f t="shared" si="7"/>
        <v>45702</v>
      </c>
      <c r="K17" s="19">
        <f t="shared" si="8"/>
        <v>45723</v>
      </c>
      <c r="L17" s="19">
        <f>I17+(VLOOKUP($A17,'[1]1 Term Dates'!$Q$2:$AP$40,25,0)*7)-3</f>
        <v>45786</v>
      </c>
      <c r="M17" s="20">
        <f t="shared" si="9"/>
        <v>45789</v>
      </c>
      <c r="N17" s="20">
        <f t="shared" si="10"/>
        <v>45807</v>
      </c>
      <c r="O17" s="19">
        <f t="shared" si="11"/>
        <v>45810</v>
      </c>
      <c r="P17" s="19">
        <f t="shared" si="12"/>
        <v>45786</v>
      </c>
      <c r="Q17" s="19">
        <f t="shared" si="13"/>
        <v>45814</v>
      </c>
      <c r="R17" s="19">
        <f t="shared" si="14"/>
        <v>45817</v>
      </c>
      <c r="S17" s="19">
        <f t="shared" si="15"/>
        <v>45835</v>
      </c>
      <c r="T17" s="19">
        <f t="shared" si="16"/>
        <v>45856</v>
      </c>
      <c r="U17" s="19">
        <f t="shared" si="17"/>
        <v>45860</v>
      </c>
      <c r="V17" s="19">
        <f t="shared" si="1"/>
        <v>45894</v>
      </c>
      <c r="W17" s="19">
        <f t="shared" si="18"/>
        <v>45896</v>
      </c>
      <c r="X17" s="19">
        <f t="shared" si="2"/>
        <v>45912</v>
      </c>
      <c r="Y17" s="19">
        <f t="shared" si="19"/>
        <v>45915</v>
      </c>
      <c r="Z17" s="19">
        <f t="shared" si="20"/>
        <v>45926</v>
      </c>
      <c r="AA17" s="19">
        <f t="shared" si="21"/>
        <v>45932</v>
      </c>
    </row>
    <row r="18" spans="1:27" x14ac:dyDescent="0.25">
      <c r="A18" s="16" t="str">
        <f t="shared" si="22"/>
        <v>24/25</v>
      </c>
      <c r="B18" s="16" t="s">
        <v>27</v>
      </c>
      <c r="C18" s="16"/>
      <c r="D18" s="16">
        <v>4</v>
      </c>
      <c r="E18" s="17">
        <f t="shared" si="0"/>
        <v>45614</v>
      </c>
      <c r="F18" s="14">
        <f t="shared" si="3"/>
        <v>45677</v>
      </c>
      <c r="G18" s="15">
        <f t="shared" si="4"/>
        <v>45705</v>
      </c>
      <c r="H18" s="15">
        <f t="shared" si="5"/>
        <v>45723</v>
      </c>
      <c r="I18" s="14">
        <f t="shared" si="6"/>
        <v>45726</v>
      </c>
      <c r="J18" s="14">
        <f t="shared" si="7"/>
        <v>45730</v>
      </c>
      <c r="K18" s="14">
        <f t="shared" si="8"/>
        <v>45751</v>
      </c>
      <c r="L18" s="14">
        <f>I18+(VLOOKUP($A18,'[1]1 Term Dates'!$Q$2:$AP$40,25,0)*7)-3</f>
        <v>45814</v>
      </c>
      <c r="M18" s="15">
        <f t="shared" si="9"/>
        <v>45817</v>
      </c>
      <c r="N18" s="15">
        <f t="shared" si="10"/>
        <v>45835</v>
      </c>
      <c r="O18" s="14">
        <f t="shared" si="11"/>
        <v>45838</v>
      </c>
      <c r="P18" s="14">
        <f t="shared" si="12"/>
        <v>45814</v>
      </c>
      <c r="Q18" s="14">
        <f t="shared" si="13"/>
        <v>45842</v>
      </c>
      <c r="R18" s="14">
        <f t="shared" si="14"/>
        <v>45845</v>
      </c>
      <c r="S18" s="14">
        <f t="shared" si="15"/>
        <v>45863</v>
      </c>
      <c r="T18" s="14">
        <f t="shared" si="16"/>
        <v>45884</v>
      </c>
      <c r="U18" s="14">
        <f t="shared" si="17"/>
        <v>45888</v>
      </c>
      <c r="V18" s="14">
        <f t="shared" si="1"/>
        <v>45922</v>
      </c>
      <c r="W18" s="14">
        <f t="shared" si="18"/>
        <v>45924</v>
      </c>
      <c r="X18" s="14">
        <f t="shared" si="2"/>
        <v>45940</v>
      </c>
      <c r="Y18" s="14">
        <f t="shared" si="19"/>
        <v>45943</v>
      </c>
      <c r="Z18" s="14">
        <f t="shared" si="20"/>
        <v>45954</v>
      </c>
      <c r="AA18" s="14">
        <f t="shared" si="21"/>
        <v>45960</v>
      </c>
    </row>
    <row r="19" spans="1:27" ht="15.75" thickBot="1" x14ac:dyDescent="0.3">
      <c r="A19" s="16" t="str">
        <f t="shared" si="22"/>
        <v>24/25</v>
      </c>
      <c r="B19" s="16" t="s">
        <v>28</v>
      </c>
      <c r="C19" s="16"/>
      <c r="D19" s="16">
        <v>5</v>
      </c>
      <c r="E19" s="17">
        <f t="shared" si="0"/>
        <v>45642</v>
      </c>
      <c r="F19" s="7">
        <f t="shared" si="3"/>
        <v>45705</v>
      </c>
      <c r="G19" s="8">
        <f t="shared" si="4"/>
        <v>45733</v>
      </c>
      <c r="H19" s="8">
        <f t="shared" si="5"/>
        <v>45751</v>
      </c>
      <c r="I19" s="7">
        <f t="shared" si="6"/>
        <v>45754</v>
      </c>
      <c r="J19" s="7">
        <f t="shared" si="7"/>
        <v>45758</v>
      </c>
      <c r="K19" s="7">
        <f t="shared" si="8"/>
        <v>45779</v>
      </c>
      <c r="L19" s="7">
        <f>I19+(VLOOKUP($A19,'[1]1 Term Dates'!$Q$2:$AP$40,25,0)*7)-3</f>
        <v>45842</v>
      </c>
      <c r="M19" s="8">
        <f t="shared" si="9"/>
        <v>45845</v>
      </c>
      <c r="N19" s="8">
        <f t="shared" si="10"/>
        <v>45863</v>
      </c>
      <c r="O19" s="7">
        <f t="shared" si="11"/>
        <v>45866</v>
      </c>
      <c r="P19" s="7">
        <f t="shared" si="12"/>
        <v>45842</v>
      </c>
      <c r="Q19" s="7">
        <f t="shared" si="13"/>
        <v>45870</v>
      </c>
      <c r="R19" s="7">
        <f t="shared" si="14"/>
        <v>45873</v>
      </c>
      <c r="S19" s="7">
        <f t="shared" si="15"/>
        <v>45891</v>
      </c>
      <c r="T19" s="7">
        <f t="shared" si="16"/>
        <v>45912</v>
      </c>
      <c r="U19" s="7">
        <f t="shared" si="17"/>
        <v>45916</v>
      </c>
      <c r="V19" s="7">
        <f t="shared" si="1"/>
        <v>45950</v>
      </c>
      <c r="W19" s="7">
        <f t="shared" si="18"/>
        <v>45952</v>
      </c>
      <c r="X19" s="7">
        <f t="shared" si="2"/>
        <v>45968</v>
      </c>
      <c r="Y19" s="7">
        <f t="shared" si="19"/>
        <v>45971</v>
      </c>
      <c r="Z19" s="7">
        <f t="shared" si="20"/>
        <v>45982</v>
      </c>
      <c r="AA19" s="7">
        <f t="shared" si="21"/>
        <v>45988</v>
      </c>
    </row>
    <row r="20" spans="1:27" ht="15.75" thickBot="1" x14ac:dyDescent="0.3">
      <c r="A20" s="16" t="str">
        <f t="shared" si="22"/>
        <v>24/25</v>
      </c>
      <c r="B20" s="16" t="s">
        <v>29</v>
      </c>
      <c r="C20" s="16"/>
      <c r="D20" s="16">
        <v>6</v>
      </c>
      <c r="E20" s="18">
        <f t="shared" si="0"/>
        <v>45663</v>
      </c>
      <c r="F20" s="10">
        <f t="shared" si="3"/>
        <v>45726</v>
      </c>
      <c r="G20" s="11">
        <f t="shared" si="4"/>
        <v>45754</v>
      </c>
      <c r="H20" s="11">
        <f t="shared" si="5"/>
        <v>45772</v>
      </c>
      <c r="I20" s="12">
        <f t="shared" si="6"/>
        <v>45775</v>
      </c>
      <c r="J20" s="12">
        <f t="shared" si="7"/>
        <v>45779</v>
      </c>
      <c r="K20" s="12">
        <f t="shared" si="8"/>
        <v>45800</v>
      </c>
      <c r="L20" s="12">
        <f>I20+(VLOOKUP($A20,'[1]1 Term Dates'!$Q$2:$AP$40,25,0)*7)-3</f>
        <v>45863</v>
      </c>
      <c r="M20" s="11">
        <f t="shared" si="9"/>
        <v>45866</v>
      </c>
      <c r="N20" s="11">
        <f t="shared" si="10"/>
        <v>45884</v>
      </c>
      <c r="O20" s="12">
        <f t="shared" si="11"/>
        <v>45887</v>
      </c>
      <c r="P20" s="12">
        <f t="shared" si="12"/>
        <v>45863</v>
      </c>
      <c r="Q20" s="12">
        <f t="shared" si="13"/>
        <v>45891</v>
      </c>
      <c r="R20" s="12">
        <f t="shared" si="14"/>
        <v>45894</v>
      </c>
      <c r="S20" s="12">
        <f t="shared" si="15"/>
        <v>45912</v>
      </c>
      <c r="T20" s="12">
        <f t="shared" si="16"/>
        <v>45933</v>
      </c>
      <c r="U20" s="12">
        <f t="shared" si="17"/>
        <v>45937</v>
      </c>
      <c r="V20" s="12">
        <f t="shared" si="1"/>
        <v>45971</v>
      </c>
      <c r="W20" s="12">
        <f t="shared" si="18"/>
        <v>45973</v>
      </c>
      <c r="X20" s="12">
        <f t="shared" si="2"/>
        <v>45989</v>
      </c>
      <c r="Y20" s="12">
        <f t="shared" si="19"/>
        <v>45992</v>
      </c>
      <c r="Z20" s="12">
        <f t="shared" si="20"/>
        <v>46003</v>
      </c>
      <c r="AA20" s="13">
        <f t="shared" si="21"/>
        <v>46009</v>
      </c>
    </row>
    <row r="21" spans="1:27" x14ac:dyDescent="0.25">
      <c r="A21" s="16" t="str">
        <f t="shared" si="22"/>
        <v>24/25</v>
      </c>
      <c r="B21" s="16" t="s">
        <v>30</v>
      </c>
      <c r="C21" s="16"/>
      <c r="D21" s="16">
        <v>7</v>
      </c>
      <c r="E21" s="17">
        <f t="shared" si="0"/>
        <v>45705</v>
      </c>
      <c r="F21" s="19">
        <f t="shared" si="3"/>
        <v>45768</v>
      </c>
      <c r="G21" s="20">
        <f t="shared" si="4"/>
        <v>45796</v>
      </c>
      <c r="H21" s="20">
        <f t="shared" si="5"/>
        <v>45814</v>
      </c>
      <c r="I21" s="19">
        <f t="shared" si="6"/>
        <v>45817</v>
      </c>
      <c r="J21" s="19">
        <f t="shared" si="7"/>
        <v>45821</v>
      </c>
      <c r="K21" s="19">
        <f t="shared" si="8"/>
        <v>45842</v>
      </c>
      <c r="L21" s="19">
        <f>I21+(VLOOKUP($A21,'[1]1 Term Dates'!$Q$2:$AP$40,25,0)*7)-3</f>
        <v>45905</v>
      </c>
      <c r="M21" s="20">
        <f t="shared" si="9"/>
        <v>45908</v>
      </c>
      <c r="N21" s="20">
        <f t="shared" si="10"/>
        <v>45926</v>
      </c>
      <c r="O21" s="19">
        <f t="shared" si="11"/>
        <v>45929</v>
      </c>
      <c r="P21" s="19">
        <f t="shared" si="12"/>
        <v>45905</v>
      </c>
      <c r="Q21" s="19">
        <f t="shared" si="13"/>
        <v>45933</v>
      </c>
      <c r="R21" s="19">
        <f t="shared" si="14"/>
        <v>45936</v>
      </c>
      <c r="S21" s="19">
        <f t="shared" si="15"/>
        <v>45954</v>
      </c>
      <c r="T21" s="19">
        <f t="shared" si="16"/>
        <v>45975</v>
      </c>
      <c r="U21" s="19">
        <f t="shared" si="17"/>
        <v>45979</v>
      </c>
      <c r="V21" s="19">
        <f t="shared" si="1"/>
        <v>46013</v>
      </c>
      <c r="W21" s="19">
        <f t="shared" si="18"/>
        <v>46015</v>
      </c>
      <c r="X21" s="19">
        <f t="shared" si="2"/>
        <v>46031</v>
      </c>
      <c r="Y21" s="19">
        <f t="shared" si="19"/>
        <v>46034</v>
      </c>
      <c r="Z21" s="19">
        <f t="shared" si="20"/>
        <v>46045</v>
      </c>
      <c r="AA21" s="19">
        <f t="shared" si="21"/>
        <v>46051</v>
      </c>
    </row>
    <row r="22" spans="1:27" x14ac:dyDescent="0.25">
      <c r="A22" s="16" t="str">
        <f t="shared" si="22"/>
        <v>24/25</v>
      </c>
      <c r="B22" s="16" t="s">
        <v>31</v>
      </c>
      <c r="C22" s="16"/>
      <c r="D22" s="16">
        <v>8</v>
      </c>
      <c r="E22" s="17">
        <f t="shared" si="0"/>
        <v>45733</v>
      </c>
      <c r="F22" s="14">
        <f t="shared" si="3"/>
        <v>45796</v>
      </c>
      <c r="G22" s="15">
        <f t="shared" si="4"/>
        <v>45824</v>
      </c>
      <c r="H22" s="15">
        <f t="shared" si="5"/>
        <v>45842</v>
      </c>
      <c r="I22" s="14">
        <f t="shared" si="6"/>
        <v>45845</v>
      </c>
      <c r="J22" s="14">
        <f t="shared" si="7"/>
        <v>45849</v>
      </c>
      <c r="K22" s="14">
        <f t="shared" si="8"/>
        <v>45870</v>
      </c>
      <c r="L22" s="14">
        <f>I22+(VLOOKUP($A22,'[1]1 Term Dates'!$Q$2:$AP$40,25,0)*7)-3</f>
        <v>45933</v>
      </c>
      <c r="M22" s="15">
        <f t="shared" si="9"/>
        <v>45936</v>
      </c>
      <c r="N22" s="15">
        <f t="shared" si="10"/>
        <v>45954</v>
      </c>
      <c r="O22" s="14">
        <f t="shared" si="11"/>
        <v>45957</v>
      </c>
      <c r="P22" s="14">
        <f t="shared" si="12"/>
        <v>45933</v>
      </c>
      <c r="Q22" s="14">
        <f t="shared" si="13"/>
        <v>45961</v>
      </c>
      <c r="R22" s="14">
        <f t="shared" si="14"/>
        <v>45964</v>
      </c>
      <c r="S22" s="14">
        <f t="shared" si="15"/>
        <v>45982</v>
      </c>
      <c r="T22" s="14">
        <f t="shared" si="16"/>
        <v>46003</v>
      </c>
      <c r="U22" s="14">
        <f t="shared" si="17"/>
        <v>46007</v>
      </c>
      <c r="V22" s="14">
        <f t="shared" si="1"/>
        <v>46041</v>
      </c>
      <c r="W22" s="14">
        <f t="shared" si="18"/>
        <v>46043</v>
      </c>
      <c r="X22" s="14">
        <f t="shared" si="2"/>
        <v>46059</v>
      </c>
      <c r="Y22" s="14">
        <f t="shared" si="19"/>
        <v>46062</v>
      </c>
      <c r="Z22" s="14">
        <f t="shared" si="20"/>
        <v>46073</v>
      </c>
      <c r="AA22" s="14">
        <f t="shared" si="21"/>
        <v>46079</v>
      </c>
    </row>
    <row r="23" spans="1:27" x14ac:dyDescent="0.25">
      <c r="A23" s="16" t="str">
        <f t="shared" si="22"/>
        <v>24/25</v>
      </c>
      <c r="B23" s="16" t="s">
        <v>32</v>
      </c>
      <c r="C23" s="16"/>
      <c r="D23" s="16">
        <v>9</v>
      </c>
      <c r="E23" s="17">
        <f t="shared" si="0"/>
        <v>45768</v>
      </c>
      <c r="F23" s="14">
        <f t="shared" si="3"/>
        <v>45831</v>
      </c>
      <c r="G23" s="15">
        <f t="shared" si="4"/>
        <v>45859</v>
      </c>
      <c r="H23" s="15">
        <f t="shared" si="5"/>
        <v>45877</v>
      </c>
      <c r="I23" s="14">
        <f t="shared" si="6"/>
        <v>45880</v>
      </c>
      <c r="J23" s="14">
        <f t="shared" si="7"/>
        <v>45884</v>
      </c>
      <c r="K23" s="14">
        <f t="shared" si="8"/>
        <v>45905</v>
      </c>
      <c r="L23" s="14">
        <f>I23+(VLOOKUP($A23,'[1]1 Term Dates'!$Q$2:$AP$40,25,0)*7)-3</f>
        <v>45968</v>
      </c>
      <c r="M23" s="15">
        <f t="shared" si="9"/>
        <v>45971</v>
      </c>
      <c r="N23" s="15">
        <f t="shared" si="10"/>
        <v>45989</v>
      </c>
      <c r="O23" s="14">
        <f t="shared" si="11"/>
        <v>45992</v>
      </c>
      <c r="P23" s="14">
        <f t="shared" si="12"/>
        <v>45968</v>
      </c>
      <c r="Q23" s="14">
        <f t="shared" si="13"/>
        <v>45996</v>
      </c>
      <c r="R23" s="14">
        <f t="shared" si="14"/>
        <v>45999</v>
      </c>
      <c r="S23" s="14">
        <f t="shared" si="15"/>
        <v>46017</v>
      </c>
      <c r="T23" s="14">
        <f t="shared" si="16"/>
        <v>46038</v>
      </c>
      <c r="U23" s="14">
        <f t="shared" si="17"/>
        <v>46042</v>
      </c>
      <c r="V23" s="14">
        <f t="shared" si="1"/>
        <v>46076</v>
      </c>
      <c r="W23" s="14">
        <f t="shared" si="18"/>
        <v>46078</v>
      </c>
      <c r="X23" s="14">
        <f t="shared" si="2"/>
        <v>46094</v>
      </c>
      <c r="Y23" s="14">
        <f t="shared" si="19"/>
        <v>46097</v>
      </c>
      <c r="Z23" s="14">
        <f t="shared" si="20"/>
        <v>46108</v>
      </c>
      <c r="AA23" s="14">
        <f t="shared" si="21"/>
        <v>46114</v>
      </c>
    </row>
    <row r="24" spans="1:27" x14ac:dyDescent="0.25">
      <c r="A24" s="16" t="str">
        <f t="shared" si="22"/>
        <v>24/25</v>
      </c>
      <c r="B24" s="16" t="s">
        <v>33</v>
      </c>
      <c r="C24" s="16"/>
      <c r="D24" s="16">
        <v>10</v>
      </c>
      <c r="E24" s="17">
        <f t="shared" si="0"/>
        <v>45796</v>
      </c>
      <c r="F24" s="14">
        <f t="shared" si="3"/>
        <v>45859</v>
      </c>
      <c r="G24" s="15">
        <f t="shared" si="4"/>
        <v>45887</v>
      </c>
      <c r="H24" s="15">
        <f t="shared" si="5"/>
        <v>45905</v>
      </c>
      <c r="I24" s="14">
        <f t="shared" si="6"/>
        <v>45908</v>
      </c>
      <c r="J24" s="14">
        <f t="shared" si="7"/>
        <v>45912</v>
      </c>
      <c r="K24" s="14">
        <f t="shared" si="8"/>
        <v>45933</v>
      </c>
      <c r="L24" s="14">
        <f>I24+(VLOOKUP($A24,'[1]1 Term Dates'!$Q$2:$AP$40,25,0)*7)-3</f>
        <v>45996</v>
      </c>
      <c r="M24" s="15">
        <f t="shared" si="9"/>
        <v>45999</v>
      </c>
      <c r="N24" s="15">
        <f t="shared" si="10"/>
        <v>46017</v>
      </c>
      <c r="O24" s="14">
        <f t="shared" si="11"/>
        <v>46020</v>
      </c>
      <c r="P24" s="14">
        <f t="shared" si="12"/>
        <v>45996</v>
      </c>
      <c r="Q24" s="14">
        <f t="shared" si="13"/>
        <v>46024</v>
      </c>
      <c r="R24" s="14">
        <f t="shared" si="14"/>
        <v>46027</v>
      </c>
      <c r="S24" s="14">
        <f t="shared" si="15"/>
        <v>46045</v>
      </c>
      <c r="T24" s="14">
        <f t="shared" si="16"/>
        <v>46066</v>
      </c>
      <c r="U24" s="14">
        <f t="shared" si="17"/>
        <v>46070</v>
      </c>
      <c r="V24" s="14">
        <f t="shared" si="1"/>
        <v>46104</v>
      </c>
      <c r="W24" s="14">
        <f t="shared" si="18"/>
        <v>46106</v>
      </c>
      <c r="X24" s="14">
        <f t="shared" si="2"/>
        <v>46122</v>
      </c>
      <c r="Y24" s="14">
        <f t="shared" si="19"/>
        <v>46125</v>
      </c>
      <c r="Z24" s="14">
        <f t="shared" si="20"/>
        <v>46136</v>
      </c>
      <c r="AA24" s="14">
        <f t="shared" si="21"/>
        <v>46142</v>
      </c>
    </row>
    <row r="25" spans="1:27" x14ac:dyDescent="0.25">
      <c r="A25" s="16" t="str">
        <f t="shared" si="22"/>
        <v>24/25</v>
      </c>
      <c r="B25" s="16" t="s">
        <v>34</v>
      </c>
      <c r="C25" s="16"/>
      <c r="D25" s="16">
        <v>11</v>
      </c>
      <c r="E25" s="17">
        <f t="shared" si="0"/>
        <v>45824</v>
      </c>
      <c r="F25" s="14">
        <f t="shared" si="3"/>
        <v>45887</v>
      </c>
      <c r="G25" s="15">
        <f t="shared" si="4"/>
        <v>45915</v>
      </c>
      <c r="H25" s="15">
        <f t="shared" si="5"/>
        <v>45933</v>
      </c>
      <c r="I25" s="14">
        <f t="shared" si="6"/>
        <v>45936</v>
      </c>
      <c r="J25" s="14">
        <f t="shared" si="7"/>
        <v>45940</v>
      </c>
      <c r="K25" s="14">
        <f t="shared" si="8"/>
        <v>45961</v>
      </c>
      <c r="L25" s="14">
        <f>I25+(VLOOKUP($A25,'[1]1 Term Dates'!$Q$2:$AP$40,25,0)*7)-3</f>
        <v>46024</v>
      </c>
      <c r="M25" s="15">
        <f t="shared" si="9"/>
        <v>46027</v>
      </c>
      <c r="N25" s="15">
        <f t="shared" si="10"/>
        <v>46045</v>
      </c>
      <c r="O25" s="14">
        <f t="shared" si="11"/>
        <v>46048</v>
      </c>
      <c r="P25" s="14">
        <f t="shared" si="12"/>
        <v>46024</v>
      </c>
      <c r="Q25" s="14">
        <f t="shared" si="13"/>
        <v>46052</v>
      </c>
      <c r="R25" s="14">
        <f t="shared" si="14"/>
        <v>46055</v>
      </c>
      <c r="S25" s="14">
        <f t="shared" si="15"/>
        <v>46073</v>
      </c>
      <c r="T25" s="14">
        <f t="shared" si="16"/>
        <v>46094</v>
      </c>
      <c r="U25" s="14">
        <f t="shared" si="17"/>
        <v>46098</v>
      </c>
      <c r="V25" s="14">
        <f t="shared" si="1"/>
        <v>46132</v>
      </c>
      <c r="W25" s="14">
        <f t="shared" si="18"/>
        <v>46134</v>
      </c>
      <c r="X25" s="14">
        <f t="shared" si="2"/>
        <v>46150</v>
      </c>
      <c r="Y25" s="14">
        <f t="shared" si="19"/>
        <v>46153</v>
      </c>
      <c r="Z25" s="14">
        <f t="shared" si="20"/>
        <v>46164</v>
      </c>
      <c r="AA25" s="14">
        <f t="shared" si="21"/>
        <v>46170</v>
      </c>
    </row>
    <row r="26" spans="1:27" x14ac:dyDescent="0.25">
      <c r="A26" s="16" t="str">
        <f t="shared" si="22"/>
        <v>24/25</v>
      </c>
      <c r="B26" s="16" t="s">
        <v>35</v>
      </c>
      <c r="C26" s="16"/>
      <c r="D26" s="16">
        <v>12</v>
      </c>
      <c r="E26" s="17">
        <f t="shared" si="0"/>
        <v>45859</v>
      </c>
      <c r="F26" s="14">
        <f t="shared" si="3"/>
        <v>45922</v>
      </c>
      <c r="G26" s="15">
        <f t="shared" si="4"/>
        <v>45950</v>
      </c>
      <c r="H26" s="15">
        <f t="shared" si="5"/>
        <v>45968</v>
      </c>
      <c r="I26" s="14">
        <f t="shared" si="6"/>
        <v>45971</v>
      </c>
      <c r="J26" s="14">
        <f t="shared" si="7"/>
        <v>45975</v>
      </c>
      <c r="K26" s="14">
        <f t="shared" si="8"/>
        <v>45996</v>
      </c>
      <c r="L26" s="14">
        <f>I26+(VLOOKUP($A26,'[1]1 Term Dates'!$Q$2:$AP$40,25,0)*7)-3</f>
        <v>46059</v>
      </c>
      <c r="M26" s="15">
        <f t="shared" si="9"/>
        <v>46062</v>
      </c>
      <c r="N26" s="15">
        <f t="shared" si="10"/>
        <v>46080</v>
      </c>
      <c r="O26" s="14">
        <f t="shared" si="11"/>
        <v>46083</v>
      </c>
      <c r="P26" s="14">
        <f t="shared" si="12"/>
        <v>46059</v>
      </c>
      <c r="Q26" s="14">
        <f t="shared" si="13"/>
        <v>46087</v>
      </c>
      <c r="R26" s="14">
        <f t="shared" si="14"/>
        <v>46090</v>
      </c>
      <c r="S26" s="14">
        <f t="shared" si="15"/>
        <v>46108</v>
      </c>
      <c r="T26" s="14">
        <f t="shared" si="16"/>
        <v>46129</v>
      </c>
      <c r="U26" s="14">
        <f t="shared" si="17"/>
        <v>46133</v>
      </c>
      <c r="V26" s="14">
        <f t="shared" si="1"/>
        <v>46167</v>
      </c>
      <c r="W26" s="14">
        <f t="shared" si="18"/>
        <v>46169</v>
      </c>
      <c r="X26" s="14">
        <f t="shared" si="2"/>
        <v>46185</v>
      </c>
      <c r="Y26" s="14">
        <f t="shared" si="19"/>
        <v>46188</v>
      </c>
      <c r="Z26" s="14">
        <f t="shared" si="20"/>
        <v>46199</v>
      </c>
      <c r="AA26" s="14">
        <f t="shared" si="21"/>
        <v>46205</v>
      </c>
    </row>
    <row r="27" spans="1:27" ht="15.75" thickBot="1" x14ac:dyDescent="0.3">
      <c r="A27" s="5" t="str">
        <f>HLOOKUP(A15,[1]AYs!$B$3:$Z$26,2,0)</f>
        <v>25/26</v>
      </c>
      <c r="B27" s="5" t="s">
        <v>24</v>
      </c>
      <c r="C27" s="5"/>
      <c r="D27" s="5">
        <v>1</v>
      </c>
      <c r="E27" s="6">
        <f t="shared" si="0"/>
        <v>45887</v>
      </c>
      <c r="F27" s="7">
        <f t="shared" si="3"/>
        <v>45950</v>
      </c>
      <c r="G27" s="8">
        <f t="shared" si="4"/>
        <v>45978</v>
      </c>
      <c r="H27" s="8">
        <f t="shared" si="5"/>
        <v>45996</v>
      </c>
      <c r="I27" s="7">
        <f t="shared" si="6"/>
        <v>45999</v>
      </c>
      <c r="J27" s="7">
        <f t="shared" si="7"/>
        <v>46003</v>
      </c>
      <c r="K27" s="7">
        <f t="shared" si="8"/>
        <v>46024</v>
      </c>
      <c r="L27" s="7">
        <f>I27+(VLOOKUP($A27,'[1]1 Term Dates'!$Q$2:$AP$40,25,0)*7)-3</f>
        <v>46073</v>
      </c>
      <c r="M27" s="8">
        <f t="shared" si="9"/>
        <v>46076</v>
      </c>
      <c r="N27" s="8">
        <f t="shared" si="10"/>
        <v>46094</v>
      </c>
      <c r="O27" s="7">
        <f t="shared" si="11"/>
        <v>46097</v>
      </c>
      <c r="P27" s="7">
        <f t="shared" si="12"/>
        <v>46087</v>
      </c>
      <c r="Q27" s="7">
        <f t="shared" si="13"/>
        <v>46115</v>
      </c>
      <c r="R27" s="7">
        <f t="shared" si="14"/>
        <v>46118</v>
      </c>
      <c r="S27" s="7">
        <f t="shared" si="15"/>
        <v>46136</v>
      </c>
      <c r="T27" s="7">
        <f t="shared" si="16"/>
        <v>46157</v>
      </c>
      <c r="U27" s="7">
        <f t="shared" si="17"/>
        <v>46161</v>
      </c>
      <c r="V27" s="7">
        <f t="shared" si="1"/>
        <v>46195</v>
      </c>
      <c r="W27" s="7">
        <f t="shared" si="18"/>
        <v>46197</v>
      </c>
      <c r="X27" s="7">
        <f t="shared" si="2"/>
        <v>46213</v>
      </c>
      <c r="Y27" s="7">
        <f t="shared" si="19"/>
        <v>46216</v>
      </c>
      <c r="Z27" s="7">
        <f t="shared" si="20"/>
        <v>46227</v>
      </c>
      <c r="AA27" s="7">
        <f t="shared" si="21"/>
        <v>46233</v>
      </c>
    </row>
    <row r="28" spans="1:27" ht="15.75" thickBot="1" x14ac:dyDescent="0.3">
      <c r="A28" s="5" t="str">
        <f>A27</f>
        <v>25/26</v>
      </c>
      <c r="B28" s="5" t="s">
        <v>25</v>
      </c>
      <c r="C28" s="5"/>
      <c r="D28" s="5">
        <v>2</v>
      </c>
      <c r="E28" s="9">
        <f t="shared" si="0"/>
        <v>45922</v>
      </c>
      <c r="F28" s="10">
        <f t="shared" si="3"/>
        <v>45985</v>
      </c>
      <c r="G28" s="11">
        <f t="shared" si="4"/>
        <v>46013</v>
      </c>
      <c r="H28" s="11">
        <f t="shared" si="5"/>
        <v>46031</v>
      </c>
      <c r="I28" s="12">
        <f t="shared" si="6"/>
        <v>46034</v>
      </c>
      <c r="J28" s="12">
        <f t="shared" si="7"/>
        <v>46038</v>
      </c>
      <c r="K28" s="12">
        <f t="shared" si="8"/>
        <v>46059</v>
      </c>
      <c r="L28" s="12">
        <f>I28+(VLOOKUP($A28,'[1]1 Term Dates'!$Q$2:$AP$40,25,0)*7)-3</f>
        <v>46108</v>
      </c>
      <c r="M28" s="11">
        <f t="shared" si="9"/>
        <v>46111</v>
      </c>
      <c r="N28" s="11">
        <f t="shared" si="10"/>
        <v>46129</v>
      </c>
      <c r="O28" s="12">
        <f t="shared" si="11"/>
        <v>46132</v>
      </c>
      <c r="P28" s="12">
        <f t="shared" si="12"/>
        <v>46122</v>
      </c>
      <c r="Q28" s="12">
        <f t="shared" si="13"/>
        <v>46150</v>
      </c>
      <c r="R28" s="12">
        <f t="shared" si="14"/>
        <v>46153</v>
      </c>
      <c r="S28" s="12">
        <f t="shared" si="15"/>
        <v>46171</v>
      </c>
      <c r="T28" s="12">
        <f t="shared" si="16"/>
        <v>46192</v>
      </c>
      <c r="U28" s="12">
        <f t="shared" si="17"/>
        <v>46196</v>
      </c>
      <c r="V28" s="12">
        <f t="shared" si="1"/>
        <v>46230</v>
      </c>
      <c r="W28" s="12">
        <f t="shared" si="18"/>
        <v>46232</v>
      </c>
      <c r="X28" s="12">
        <f t="shared" si="2"/>
        <v>46248</v>
      </c>
      <c r="Y28" s="12">
        <f t="shared" si="19"/>
        <v>46251</v>
      </c>
      <c r="Z28" s="12">
        <f t="shared" si="20"/>
        <v>46262</v>
      </c>
      <c r="AA28" s="13">
        <f t="shared" si="21"/>
        <v>46268</v>
      </c>
    </row>
    <row r="29" spans="1:27" x14ac:dyDescent="0.25">
      <c r="A29" s="5" t="str">
        <f t="shared" ref="A29:A38" si="23">A28</f>
        <v>25/26</v>
      </c>
      <c r="B29" s="5" t="s">
        <v>26</v>
      </c>
      <c r="C29" s="5"/>
      <c r="D29" s="5">
        <v>3</v>
      </c>
      <c r="E29" s="6">
        <f t="shared" si="0"/>
        <v>45950</v>
      </c>
      <c r="F29" s="19">
        <f t="shared" si="3"/>
        <v>46013</v>
      </c>
      <c r="G29" s="20">
        <f t="shared" si="4"/>
        <v>46041</v>
      </c>
      <c r="H29" s="20">
        <f t="shared" si="5"/>
        <v>46059</v>
      </c>
      <c r="I29" s="19">
        <f t="shared" si="6"/>
        <v>46062</v>
      </c>
      <c r="J29" s="19">
        <f t="shared" si="7"/>
        <v>46066</v>
      </c>
      <c r="K29" s="19">
        <f t="shared" si="8"/>
        <v>46087</v>
      </c>
      <c r="L29" s="19">
        <f>I29+(VLOOKUP($A29,'[1]1 Term Dates'!$Q$2:$AP$40,25,0)*7)-3</f>
        <v>46136</v>
      </c>
      <c r="M29" s="20">
        <f t="shared" si="9"/>
        <v>46139</v>
      </c>
      <c r="N29" s="20">
        <f t="shared" si="10"/>
        <v>46157</v>
      </c>
      <c r="O29" s="19">
        <f t="shared" si="11"/>
        <v>46160</v>
      </c>
      <c r="P29" s="19">
        <f t="shared" si="12"/>
        <v>46150</v>
      </c>
      <c r="Q29" s="19">
        <f t="shared" si="13"/>
        <v>46178</v>
      </c>
      <c r="R29" s="19">
        <f t="shared" si="14"/>
        <v>46181</v>
      </c>
      <c r="S29" s="19">
        <f t="shared" si="15"/>
        <v>46199</v>
      </c>
      <c r="T29" s="19">
        <f t="shared" si="16"/>
        <v>46220</v>
      </c>
      <c r="U29" s="19">
        <f t="shared" si="17"/>
        <v>46224</v>
      </c>
      <c r="V29" s="19">
        <f t="shared" si="1"/>
        <v>46258</v>
      </c>
      <c r="W29" s="19">
        <f t="shared" si="18"/>
        <v>46260</v>
      </c>
      <c r="X29" s="19">
        <f t="shared" si="2"/>
        <v>46276</v>
      </c>
      <c r="Y29" s="19">
        <f t="shared" si="19"/>
        <v>46279</v>
      </c>
      <c r="Z29" s="19">
        <f t="shared" si="20"/>
        <v>46290</v>
      </c>
      <c r="AA29" s="19">
        <f t="shared" si="21"/>
        <v>46296</v>
      </c>
    </row>
    <row r="30" spans="1:27" x14ac:dyDescent="0.25">
      <c r="A30" s="5" t="str">
        <f t="shared" si="23"/>
        <v>25/26</v>
      </c>
      <c r="B30" s="5" t="s">
        <v>27</v>
      </c>
      <c r="C30" s="5"/>
      <c r="D30" s="5">
        <v>4</v>
      </c>
      <c r="E30" s="6">
        <f t="shared" si="0"/>
        <v>45978</v>
      </c>
      <c r="F30" s="14">
        <f t="shared" si="3"/>
        <v>46041</v>
      </c>
      <c r="G30" s="15">
        <f t="shared" si="4"/>
        <v>46069</v>
      </c>
      <c r="H30" s="15">
        <f t="shared" si="5"/>
        <v>46087</v>
      </c>
      <c r="I30" s="14">
        <f t="shared" si="6"/>
        <v>46090</v>
      </c>
      <c r="J30" s="14">
        <f t="shared" si="7"/>
        <v>46094</v>
      </c>
      <c r="K30" s="14">
        <f t="shared" si="8"/>
        <v>46115</v>
      </c>
      <c r="L30" s="14">
        <f>I30+(VLOOKUP($A30,'[1]1 Term Dates'!$Q$2:$AP$40,25,0)*7)-3</f>
        <v>46164</v>
      </c>
      <c r="M30" s="15">
        <f t="shared" si="9"/>
        <v>46167</v>
      </c>
      <c r="N30" s="15">
        <f t="shared" si="10"/>
        <v>46185</v>
      </c>
      <c r="O30" s="14">
        <f t="shared" si="11"/>
        <v>46188</v>
      </c>
      <c r="P30" s="14">
        <f t="shared" si="12"/>
        <v>46178</v>
      </c>
      <c r="Q30" s="14">
        <f t="shared" si="13"/>
        <v>46206</v>
      </c>
      <c r="R30" s="14">
        <f t="shared" si="14"/>
        <v>46209</v>
      </c>
      <c r="S30" s="14">
        <f t="shared" si="15"/>
        <v>46227</v>
      </c>
      <c r="T30" s="14">
        <f t="shared" si="16"/>
        <v>46248</v>
      </c>
      <c r="U30" s="14">
        <f t="shared" si="17"/>
        <v>46252</v>
      </c>
      <c r="V30" s="14">
        <f t="shared" si="1"/>
        <v>46286</v>
      </c>
      <c r="W30" s="14">
        <f t="shared" si="18"/>
        <v>46288</v>
      </c>
      <c r="X30" s="14">
        <f t="shared" si="2"/>
        <v>46304</v>
      </c>
      <c r="Y30" s="14">
        <f t="shared" si="19"/>
        <v>46307</v>
      </c>
      <c r="Z30" s="14">
        <f t="shared" si="20"/>
        <v>46318</v>
      </c>
      <c r="AA30" s="14">
        <f t="shared" si="21"/>
        <v>46324</v>
      </c>
    </row>
    <row r="31" spans="1:27" ht="15.75" thickBot="1" x14ac:dyDescent="0.3">
      <c r="A31" s="5" t="str">
        <f t="shared" si="23"/>
        <v>25/26</v>
      </c>
      <c r="B31" s="5" t="s">
        <v>28</v>
      </c>
      <c r="C31" s="5"/>
      <c r="D31" s="5">
        <v>5</v>
      </c>
      <c r="E31" s="6">
        <f t="shared" si="0"/>
        <v>46006</v>
      </c>
      <c r="F31" s="7">
        <f t="shared" si="3"/>
        <v>46069</v>
      </c>
      <c r="G31" s="8">
        <f t="shared" si="4"/>
        <v>46097</v>
      </c>
      <c r="H31" s="8">
        <f t="shared" si="5"/>
        <v>46115</v>
      </c>
      <c r="I31" s="7">
        <f t="shared" si="6"/>
        <v>46118</v>
      </c>
      <c r="J31" s="7">
        <f t="shared" si="7"/>
        <v>46122</v>
      </c>
      <c r="K31" s="7">
        <f t="shared" si="8"/>
        <v>46143</v>
      </c>
      <c r="L31" s="7">
        <f>I31+(VLOOKUP($A31,'[1]1 Term Dates'!$Q$2:$AP$40,25,0)*7)-3</f>
        <v>46192</v>
      </c>
      <c r="M31" s="8">
        <f t="shared" si="9"/>
        <v>46195</v>
      </c>
      <c r="N31" s="8">
        <f t="shared" si="10"/>
        <v>46213</v>
      </c>
      <c r="O31" s="7">
        <f t="shared" si="11"/>
        <v>46216</v>
      </c>
      <c r="P31" s="7">
        <f t="shared" si="12"/>
        <v>46206</v>
      </c>
      <c r="Q31" s="7">
        <f t="shared" si="13"/>
        <v>46234</v>
      </c>
      <c r="R31" s="7">
        <f t="shared" si="14"/>
        <v>46237</v>
      </c>
      <c r="S31" s="7">
        <f t="shared" si="15"/>
        <v>46255</v>
      </c>
      <c r="T31" s="7">
        <f t="shared" si="16"/>
        <v>46276</v>
      </c>
      <c r="U31" s="7">
        <f t="shared" si="17"/>
        <v>46280</v>
      </c>
      <c r="V31" s="7">
        <f t="shared" si="1"/>
        <v>46314</v>
      </c>
      <c r="W31" s="7">
        <f t="shared" si="18"/>
        <v>46316</v>
      </c>
      <c r="X31" s="7">
        <f t="shared" si="2"/>
        <v>46332</v>
      </c>
      <c r="Y31" s="7">
        <f t="shared" si="19"/>
        <v>46335</v>
      </c>
      <c r="Z31" s="7">
        <f t="shared" si="20"/>
        <v>46346</v>
      </c>
      <c r="AA31" s="7">
        <f t="shared" si="21"/>
        <v>46352</v>
      </c>
    </row>
    <row r="32" spans="1:27" ht="15.75" thickBot="1" x14ac:dyDescent="0.3">
      <c r="A32" s="5" t="str">
        <f t="shared" si="23"/>
        <v>25/26</v>
      </c>
      <c r="B32" s="5" t="s">
        <v>29</v>
      </c>
      <c r="C32" s="5"/>
      <c r="D32" s="5">
        <v>6</v>
      </c>
      <c r="E32" s="9">
        <f t="shared" si="0"/>
        <v>46034</v>
      </c>
      <c r="F32" s="10">
        <f t="shared" si="3"/>
        <v>46097</v>
      </c>
      <c r="G32" s="11">
        <f t="shared" si="4"/>
        <v>46125</v>
      </c>
      <c r="H32" s="11">
        <f t="shared" si="5"/>
        <v>46143</v>
      </c>
      <c r="I32" s="12">
        <f t="shared" si="6"/>
        <v>46146</v>
      </c>
      <c r="J32" s="12">
        <f t="shared" si="7"/>
        <v>46150</v>
      </c>
      <c r="K32" s="12">
        <f t="shared" si="8"/>
        <v>46171</v>
      </c>
      <c r="L32" s="12">
        <f>I32+(VLOOKUP($A32,'[1]1 Term Dates'!$Q$2:$AP$40,25,0)*7)-3</f>
        <v>46220</v>
      </c>
      <c r="M32" s="11">
        <f t="shared" si="9"/>
        <v>46223</v>
      </c>
      <c r="N32" s="11">
        <f t="shared" si="10"/>
        <v>46241</v>
      </c>
      <c r="O32" s="12">
        <f t="shared" si="11"/>
        <v>46244</v>
      </c>
      <c r="P32" s="12">
        <f t="shared" si="12"/>
        <v>46234</v>
      </c>
      <c r="Q32" s="12">
        <f t="shared" si="13"/>
        <v>46262</v>
      </c>
      <c r="R32" s="12">
        <f t="shared" si="14"/>
        <v>46265</v>
      </c>
      <c r="S32" s="12">
        <f t="shared" si="15"/>
        <v>46283</v>
      </c>
      <c r="T32" s="12">
        <f t="shared" si="16"/>
        <v>46304</v>
      </c>
      <c r="U32" s="12">
        <f t="shared" si="17"/>
        <v>46308</v>
      </c>
      <c r="V32" s="12">
        <f t="shared" si="1"/>
        <v>46342</v>
      </c>
      <c r="W32" s="12">
        <f t="shared" si="18"/>
        <v>46344</v>
      </c>
      <c r="X32" s="12">
        <f t="shared" si="2"/>
        <v>46360</v>
      </c>
      <c r="Y32" s="12">
        <f t="shared" si="19"/>
        <v>46363</v>
      </c>
      <c r="Z32" s="12">
        <f t="shared" si="20"/>
        <v>46374</v>
      </c>
      <c r="AA32" s="13">
        <f t="shared" si="21"/>
        <v>46380</v>
      </c>
    </row>
    <row r="33" spans="1:27" x14ac:dyDescent="0.25">
      <c r="A33" s="5" t="str">
        <f t="shared" si="23"/>
        <v>25/26</v>
      </c>
      <c r="B33" s="5" t="s">
        <v>30</v>
      </c>
      <c r="C33" s="5"/>
      <c r="D33" s="5">
        <v>7</v>
      </c>
      <c r="E33" s="6">
        <f t="shared" si="0"/>
        <v>46069</v>
      </c>
      <c r="F33" s="19">
        <f t="shared" si="3"/>
        <v>46132</v>
      </c>
      <c r="G33" s="20">
        <f t="shared" si="4"/>
        <v>46160</v>
      </c>
      <c r="H33" s="20">
        <f t="shared" si="5"/>
        <v>46178</v>
      </c>
      <c r="I33" s="19">
        <f t="shared" si="6"/>
        <v>46181</v>
      </c>
      <c r="J33" s="19">
        <f t="shared" si="7"/>
        <v>46185</v>
      </c>
      <c r="K33" s="19">
        <f t="shared" si="8"/>
        <v>46206</v>
      </c>
      <c r="L33" s="19">
        <f>I33+(VLOOKUP($A33,'[1]1 Term Dates'!$Q$2:$AP$40,25,0)*7)-3</f>
        <v>46255</v>
      </c>
      <c r="M33" s="20">
        <f t="shared" si="9"/>
        <v>46258</v>
      </c>
      <c r="N33" s="20">
        <f t="shared" si="10"/>
        <v>46276</v>
      </c>
      <c r="O33" s="19">
        <f t="shared" si="11"/>
        <v>46279</v>
      </c>
      <c r="P33" s="19">
        <f t="shared" si="12"/>
        <v>46269</v>
      </c>
      <c r="Q33" s="19">
        <f t="shared" si="13"/>
        <v>46297</v>
      </c>
      <c r="R33" s="19">
        <f t="shared" si="14"/>
        <v>46300</v>
      </c>
      <c r="S33" s="19">
        <f t="shared" si="15"/>
        <v>46318</v>
      </c>
      <c r="T33" s="19">
        <f t="shared" si="16"/>
        <v>46339</v>
      </c>
      <c r="U33" s="19">
        <f t="shared" si="17"/>
        <v>46343</v>
      </c>
      <c r="V33" s="19">
        <f t="shared" si="1"/>
        <v>46377</v>
      </c>
      <c r="W33" s="19">
        <f t="shared" si="18"/>
        <v>46379</v>
      </c>
      <c r="X33" s="19">
        <f t="shared" si="2"/>
        <v>46395</v>
      </c>
      <c r="Y33" s="19">
        <f t="shared" si="19"/>
        <v>46398</v>
      </c>
      <c r="Z33" s="19">
        <f t="shared" si="20"/>
        <v>46409</v>
      </c>
      <c r="AA33" s="19">
        <f t="shared" si="21"/>
        <v>46415</v>
      </c>
    </row>
    <row r="34" spans="1:27" x14ac:dyDescent="0.25">
      <c r="A34" s="5" t="str">
        <f t="shared" si="23"/>
        <v>25/26</v>
      </c>
      <c r="B34" s="5" t="s">
        <v>31</v>
      </c>
      <c r="C34" s="5"/>
      <c r="D34" s="5">
        <v>8</v>
      </c>
      <c r="E34" s="6">
        <f t="shared" si="0"/>
        <v>46097</v>
      </c>
      <c r="F34" s="14">
        <f t="shared" si="3"/>
        <v>46160</v>
      </c>
      <c r="G34" s="15">
        <f t="shared" si="4"/>
        <v>46188</v>
      </c>
      <c r="H34" s="15">
        <f t="shared" si="5"/>
        <v>46206</v>
      </c>
      <c r="I34" s="14">
        <f t="shared" si="6"/>
        <v>46209</v>
      </c>
      <c r="J34" s="14">
        <f t="shared" si="7"/>
        <v>46213</v>
      </c>
      <c r="K34" s="14">
        <f t="shared" si="8"/>
        <v>46234</v>
      </c>
      <c r="L34" s="14">
        <f>I34+(VLOOKUP($A34,'[1]1 Term Dates'!$Q$2:$AP$40,25,0)*7)-3</f>
        <v>46283</v>
      </c>
      <c r="M34" s="15">
        <f t="shared" si="9"/>
        <v>46286</v>
      </c>
      <c r="N34" s="15">
        <f t="shared" si="10"/>
        <v>46304</v>
      </c>
      <c r="O34" s="14">
        <f t="shared" si="11"/>
        <v>46307</v>
      </c>
      <c r="P34" s="14">
        <f t="shared" si="12"/>
        <v>46297</v>
      </c>
      <c r="Q34" s="14">
        <f t="shared" si="13"/>
        <v>46325</v>
      </c>
      <c r="R34" s="14">
        <f t="shared" si="14"/>
        <v>46328</v>
      </c>
      <c r="S34" s="14">
        <f t="shared" si="15"/>
        <v>46346</v>
      </c>
      <c r="T34" s="14">
        <f t="shared" si="16"/>
        <v>46367</v>
      </c>
      <c r="U34" s="14">
        <f t="shared" si="17"/>
        <v>46371</v>
      </c>
      <c r="V34" s="14">
        <f t="shared" si="1"/>
        <v>46405</v>
      </c>
      <c r="W34" s="14">
        <f t="shared" si="18"/>
        <v>46407</v>
      </c>
      <c r="X34" s="14">
        <f t="shared" si="2"/>
        <v>46423</v>
      </c>
      <c r="Y34" s="14">
        <f t="shared" si="19"/>
        <v>46426</v>
      </c>
      <c r="Z34" s="14">
        <f t="shared" si="20"/>
        <v>46437</v>
      </c>
      <c r="AA34" s="14">
        <f t="shared" si="21"/>
        <v>46443</v>
      </c>
    </row>
    <row r="35" spans="1:27" x14ac:dyDescent="0.25">
      <c r="A35" s="5" t="str">
        <f t="shared" si="23"/>
        <v>25/26</v>
      </c>
      <c r="B35" s="5" t="s">
        <v>32</v>
      </c>
      <c r="C35" s="5"/>
      <c r="D35" s="5">
        <v>9</v>
      </c>
      <c r="E35" s="6">
        <f t="shared" si="0"/>
        <v>46132</v>
      </c>
      <c r="F35" s="14">
        <f t="shared" si="3"/>
        <v>46195</v>
      </c>
      <c r="G35" s="15">
        <f t="shared" si="4"/>
        <v>46223</v>
      </c>
      <c r="H35" s="15">
        <f t="shared" si="5"/>
        <v>46241</v>
      </c>
      <c r="I35" s="14">
        <f t="shared" si="6"/>
        <v>46244</v>
      </c>
      <c r="J35" s="14">
        <f t="shared" si="7"/>
        <v>46248</v>
      </c>
      <c r="K35" s="14">
        <f t="shared" si="8"/>
        <v>46269</v>
      </c>
      <c r="L35" s="14">
        <f>I35+(VLOOKUP($A35,'[1]1 Term Dates'!$Q$2:$AP$40,25,0)*7)-3</f>
        <v>46318</v>
      </c>
      <c r="M35" s="15">
        <f t="shared" si="9"/>
        <v>46321</v>
      </c>
      <c r="N35" s="15">
        <f t="shared" si="10"/>
        <v>46339</v>
      </c>
      <c r="O35" s="14">
        <f t="shared" si="11"/>
        <v>46342</v>
      </c>
      <c r="P35" s="14">
        <f t="shared" si="12"/>
        <v>46332</v>
      </c>
      <c r="Q35" s="14">
        <f t="shared" si="13"/>
        <v>46360</v>
      </c>
      <c r="R35" s="14">
        <f t="shared" si="14"/>
        <v>46363</v>
      </c>
      <c r="S35" s="14">
        <f t="shared" si="15"/>
        <v>46381</v>
      </c>
      <c r="T35" s="14">
        <f t="shared" si="16"/>
        <v>46402</v>
      </c>
      <c r="U35" s="14">
        <f t="shared" si="17"/>
        <v>46406</v>
      </c>
      <c r="V35" s="14">
        <f t="shared" si="1"/>
        <v>46440</v>
      </c>
      <c r="W35" s="14">
        <f t="shared" si="18"/>
        <v>46442</v>
      </c>
      <c r="X35" s="14">
        <f t="shared" si="2"/>
        <v>46458</v>
      </c>
      <c r="Y35" s="14">
        <f t="shared" si="19"/>
        <v>46461</v>
      </c>
      <c r="Z35" s="14">
        <f t="shared" si="20"/>
        <v>46472</v>
      </c>
      <c r="AA35" s="14">
        <f t="shared" si="21"/>
        <v>46478</v>
      </c>
    </row>
    <row r="36" spans="1:27" x14ac:dyDescent="0.25">
      <c r="A36" s="5" t="str">
        <f t="shared" si="23"/>
        <v>25/26</v>
      </c>
      <c r="B36" s="5" t="s">
        <v>33</v>
      </c>
      <c r="C36" s="5"/>
      <c r="D36" s="5">
        <v>10</v>
      </c>
      <c r="E36" s="6">
        <f t="shared" si="0"/>
        <v>46160</v>
      </c>
      <c r="F36" s="14">
        <f t="shared" si="3"/>
        <v>46223</v>
      </c>
      <c r="G36" s="15">
        <f t="shared" si="4"/>
        <v>46251</v>
      </c>
      <c r="H36" s="15">
        <f t="shared" si="5"/>
        <v>46269</v>
      </c>
      <c r="I36" s="14">
        <f t="shared" si="6"/>
        <v>46272</v>
      </c>
      <c r="J36" s="14">
        <f t="shared" si="7"/>
        <v>46276</v>
      </c>
      <c r="K36" s="14">
        <f t="shared" si="8"/>
        <v>46297</v>
      </c>
      <c r="L36" s="14">
        <f>I36+(VLOOKUP($A36,'[1]1 Term Dates'!$Q$2:$AP$40,25,0)*7)-3</f>
        <v>46346</v>
      </c>
      <c r="M36" s="15">
        <f t="shared" si="9"/>
        <v>46349</v>
      </c>
      <c r="N36" s="15">
        <f t="shared" si="10"/>
        <v>46367</v>
      </c>
      <c r="O36" s="14">
        <f t="shared" si="11"/>
        <v>46370</v>
      </c>
      <c r="P36" s="14">
        <f t="shared" si="12"/>
        <v>46360</v>
      </c>
      <c r="Q36" s="14">
        <f t="shared" si="13"/>
        <v>46388</v>
      </c>
      <c r="R36" s="14">
        <f t="shared" si="14"/>
        <v>46391</v>
      </c>
      <c r="S36" s="14">
        <f t="shared" si="15"/>
        <v>46409</v>
      </c>
      <c r="T36" s="14">
        <f t="shared" si="16"/>
        <v>46430</v>
      </c>
      <c r="U36" s="14">
        <f t="shared" si="17"/>
        <v>46434</v>
      </c>
      <c r="V36" s="14">
        <f t="shared" si="1"/>
        <v>46468</v>
      </c>
      <c r="W36" s="14">
        <f t="shared" si="18"/>
        <v>46470</v>
      </c>
      <c r="X36" s="14">
        <f t="shared" si="2"/>
        <v>46486</v>
      </c>
      <c r="Y36" s="14">
        <f t="shared" si="19"/>
        <v>46489</v>
      </c>
      <c r="Z36" s="14">
        <f t="shared" si="20"/>
        <v>46500</v>
      </c>
      <c r="AA36" s="14">
        <f t="shared" si="21"/>
        <v>46506</v>
      </c>
    </row>
    <row r="37" spans="1:27" x14ac:dyDescent="0.25">
      <c r="A37" s="5" t="str">
        <f t="shared" si="23"/>
        <v>25/26</v>
      </c>
      <c r="B37" s="5" t="s">
        <v>34</v>
      </c>
      <c r="C37" s="5"/>
      <c r="D37" s="5">
        <v>11</v>
      </c>
      <c r="E37" s="6">
        <f t="shared" si="0"/>
        <v>46188</v>
      </c>
      <c r="F37" s="14">
        <f t="shared" si="3"/>
        <v>46251</v>
      </c>
      <c r="G37" s="15">
        <f t="shared" si="4"/>
        <v>46279</v>
      </c>
      <c r="H37" s="15">
        <f t="shared" si="5"/>
        <v>46297</v>
      </c>
      <c r="I37" s="14">
        <f t="shared" si="6"/>
        <v>46300</v>
      </c>
      <c r="J37" s="14">
        <f t="shared" si="7"/>
        <v>46304</v>
      </c>
      <c r="K37" s="14">
        <f t="shared" si="8"/>
        <v>46325</v>
      </c>
      <c r="L37" s="14">
        <f>I37+(VLOOKUP($A37,'[1]1 Term Dates'!$Q$2:$AP$40,25,0)*7)-3</f>
        <v>46374</v>
      </c>
      <c r="M37" s="15">
        <f t="shared" si="9"/>
        <v>46377</v>
      </c>
      <c r="N37" s="15">
        <f t="shared" si="10"/>
        <v>46395</v>
      </c>
      <c r="O37" s="14">
        <f t="shared" si="11"/>
        <v>46398</v>
      </c>
      <c r="P37" s="14">
        <f t="shared" si="12"/>
        <v>46388</v>
      </c>
      <c r="Q37" s="14">
        <f t="shared" si="13"/>
        <v>46416</v>
      </c>
      <c r="R37" s="14">
        <f t="shared" si="14"/>
        <v>46419</v>
      </c>
      <c r="S37" s="14">
        <f t="shared" si="15"/>
        <v>46437</v>
      </c>
      <c r="T37" s="14">
        <f t="shared" si="16"/>
        <v>46458</v>
      </c>
      <c r="U37" s="14">
        <f t="shared" si="17"/>
        <v>46462</v>
      </c>
      <c r="V37" s="14">
        <f t="shared" si="1"/>
        <v>46496</v>
      </c>
      <c r="W37" s="14">
        <f t="shared" si="18"/>
        <v>46498</v>
      </c>
      <c r="X37" s="14">
        <f t="shared" si="2"/>
        <v>46514</v>
      </c>
      <c r="Y37" s="14">
        <f t="shared" si="19"/>
        <v>46517</v>
      </c>
      <c r="Z37" s="14">
        <f t="shared" si="20"/>
        <v>46528</v>
      </c>
      <c r="AA37" s="14">
        <f t="shared" si="21"/>
        <v>46534</v>
      </c>
    </row>
    <row r="38" spans="1:27" x14ac:dyDescent="0.25">
      <c r="A38" s="5" t="str">
        <f t="shared" si="23"/>
        <v>25/26</v>
      </c>
      <c r="B38" s="5" t="s">
        <v>35</v>
      </c>
      <c r="C38" s="5"/>
      <c r="D38" s="5">
        <v>12</v>
      </c>
      <c r="E38" s="6">
        <f t="shared" si="0"/>
        <v>46223</v>
      </c>
      <c r="F38" s="14">
        <f t="shared" si="3"/>
        <v>46286</v>
      </c>
      <c r="G38" s="15">
        <f t="shared" si="4"/>
        <v>46314</v>
      </c>
      <c r="H38" s="15">
        <f t="shared" si="5"/>
        <v>46332</v>
      </c>
      <c r="I38" s="14">
        <f t="shared" si="6"/>
        <v>46335</v>
      </c>
      <c r="J38" s="14">
        <f t="shared" si="7"/>
        <v>46339</v>
      </c>
      <c r="K38" s="14">
        <f t="shared" si="8"/>
        <v>46360</v>
      </c>
      <c r="L38" s="14">
        <f>I38+(VLOOKUP($A38,'[1]1 Term Dates'!$Q$2:$AP$40,25,0)*7)-3</f>
        <v>46409</v>
      </c>
      <c r="M38" s="15">
        <f t="shared" si="9"/>
        <v>46412</v>
      </c>
      <c r="N38" s="15">
        <f t="shared" si="10"/>
        <v>46430</v>
      </c>
      <c r="O38" s="14">
        <f t="shared" si="11"/>
        <v>46433</v>
      </c>
      <c r="P38" s="14">
        <f t="shared" si="12"/>
        <v>46423</v>
      </c>
      <c r="Q38" s="14">
        <f t="shared" si="13"/>
        <v>46451</v>
      </c>
      <c r="R38" s="14">
        <f t="shared" si="14"/>
        <v>46454</v>
      </c>
      <c r="S38" s="14">
        <f t="shared" si="15"/>
        <v>46472</v>
      </c>
      <c r="T38" s="14">
        <f t="shared" si="16"/>
        <v>46493</v>
      </c>
      <c r="U38" s="14">
        <f t="shared" si="17"/>
        <v>46497</v>
      </c>
      <c r="V38" s="14">
        <f t="shared" si="1"/>
        <v>46531</v>
      </c>
      <c r="W38" s="14">
        <f t="shared" si="18"/>
        <v>46533</v>
      </c>
      <c r="X38" s="14">
        <f t="shared" si="2"/>
        <v>46549</v>
      </c>
      <c r="Y38" s="14">
        <f t="shared" si="19"/>
        <v>46552</v>
      </c>
      <c r="Z38" s="14">
        <f t="shared" si="20"/>
        <v>46563</v>
      </c>
      <c r="AA38" s="14">
        <f t="shared" si="21"/>
        <v>46569</v>
      </c>
    </row>
    <row r="39" spans="1:27" ht="15.75" thickBot="1" x14ac:dyDescent="0.3">
      <c r="A39" s="16" t="str">
        <f>HLOOKUP(A27,[1]AYs!$B$3:$Z$26,2,0)</f>
        <v>26/27</v>
      </c>
      <c r="B39" s="16" t="s">
        <v>24</v>
      </c>
      <c r="C39" s="16"/>
      <c r="D39" s="16">
        <v>1</v>
      </c>
      <c r="E39" s="17">
        <f t="shared" si="0"/>
        <v>46251</v>
      </c>
      <c r="F39" s="7">
        <f t="shared" si="3"/>
        <v>46314</v>
      </c>
      <c r="G39" s="8">
        <f t="shared" si="4"/>
        <v>46342</v>
      </c>
      <c r="H39" s="8">
        <f t="shared" si="5"/>
        <v>46360</v>
      </c>
      <c r="I39" s="7">
        <f t="shared" si="6"/>
        <v>46363</v>
      </c>
      <c r="J39" s="7">
        <f t="shared" si="7"/>
        <v>46367</v>
      </c>
      <c r="K39" s="7">
        <f t="shared" si="8"/>
        <v>46388</v>
      </c>
      <c r="L39" s="7">
        <f>I39+(VLOOKUP($A39,'[1]1 Term Dates'!$Q$2:$AP$40,25,0)*7)-3</f>
        <v>46430</v>
      </c>
      <c r="M39" s="8">
        <f t="shared" si="9"/>
        <v>46433</v>
      </c>
      <c r="N39" s="8">
        <f t="shared" si="10"/>
        <v>46451</v>
      </c>
      <c r="O39" s="7">
        <f t="shared" si="11"/>
        <v>46454</v>
      </c>
      <c r="P39" s="7">
        <f t="shared" si="12"/>
        <v>46451</v>
      </c>
      <c r="Q39" s="7">
        <f t="shared" si="13"/>
        <v>46479</v>
      </c>
      <c r="R39" s="7">
        <f t="shared" si="14"/>
        <v>46482</v>
      </c>
      <c r="S39" s="7">
        <f t="shared" si="15"/>
        <v>46500</v>
      </c>
      <c r="T39" s="7">
        <f t="shared" si="16"/>
        <v>46521</v>
      </c>
      <c r="U39" s="7">
        <f t="shared" si="17"/>
        <v>46525</v>
      </c>
      <c r="V39" s="7">
        <f t="shared" si="1"/>
        <v>46559</v>
      </c>
      <c r="W39" s="7">
        <f t="shared" si="18"/>
        <v>46561</v>
      </c>
      <c r="X39" s="7">
        <f t="shared" si="2"/>
        <v>46577</v>
      </c>
      <c r="Y39" s="7">
        <f t="shared" si="19"/>
        <v>46580</v>
      </c>
      <c r="Z39" s="7">
        <f t="shared" si="20"/>
        <v>46591</v>
      </c>
      <c r="AA39" s="7">
        <f t="shared" si="21"/>
        <v>46597</v>
      </c>
    </row>
    <row r="40" spans="1:27" ht="15.75" thickBot="1" x14ac:dyDescent="0.3">
      <c r="A40" s="16" t="str">
        <f>A39</f>
        <v>26/27</v>
      </c>
      <c r="B40" s="16" t="s">
        <v>25</v>
      </c>
      <c r="C40" s="16"/>
      <c r="D40" s="16">
        <v>2</v>
      </c>
      <c r="E40" s="18">
        <f t="shared" si="0"/>
        <v>46286</v>
      </c>
      <c r="F40" s="10">
        <f t="shared" si="3"/>
        <v>46349</v>
      </c>
      <c r="G40" s="11">
        <f t="shared" si="4"/>
        <v>46377</v>
      </c>
      <c r="H40" s="11">
        <f t="shared" si="5"/>
        <v>46395</v>
      </c>
      <c r="I40" s="12">
        <f t="shared" si="6"/>
        <v>46398</v>
      </c>
      <c r="J40" s="12">
        <f t="shared" si="7"/>
        <v>46402</v>
      </c>
      <c r="K40" s="12">
        <f t="shared" si="8"/>
        <v>46423</v>
      </c>
      <c r="L40" s="12">
        <f>I40+(VLOOKUP($A40,'[1]1 Term Dates'!$Q$2:$AP$40,25,0)*7)-3</f>
        <v>46465</v>
      </c>
      <c r="M40" s="11">
        <f t="shared" si="9"/>
        <v>46468</v>
      </c>
      <c r="N40" s="11">
        <f t="shared" si="10"/>
        <v>46486</v>
      </c>
      <c r="O40" s="12">
        <f t="shared" si="11"/>
        <v>46489</v>
      </c>
      <c r="P40" s="12">
        <f t="shared" si="12"/>
        <v>46486</v>
      </c>
      <c r="Q40" s="12">
        <f t="shared" si="13"/>
        <v>46514</v>
      </c>
      <c r="R40" s="12">
        <f t="shared" si="14"/>
        <v>46517</v>
      </c>
      <c r="S40" s="12">
        <f t="shared" si="15"/>
        <v>46535</v>
      </c>
      <c r="T40" s="12">
        <f t="shared" si="16"/>
        <v>46556</v>
      </c>
      <c r="U40" s="12">
        <f t="shared" si="17"/>
        <v>46560</v>
      </c>
      <c r="V40" s="12">
        <f t="shared" si="1"/>
        <v>46594</v>
      </c>
      <c r="W40" s="12">
        <f t="shared" si="18"/>
        <v>46596</v>
      </c>
      <c r="X40" s="12">
        <f t="shared" si="2"/>
        <v>46612</v>
      </c>
      <c r="Y40" s="12">
        <f t="shared" si="19"/>
        <v>46615</v>
      </c>
      <c r="Z40" s="12">
        <f t="shared" si="20"/>
        <v>46626</v>
      </c>
      <c r="AA40" s="13">
        <f t="shared" si="21"/>
        <v>46632</v>
      </c>
    </row>
    <row r="41" spans="1:27" x14ac:dyDescent="0.25">
      <c r="A41" s="16" t="str">
        <f t="shared" ref="A41:A50" si="24">A40</f>
        <v>26/27</v>
      </c>
      <c r="B41" s="16" t="s">
        <v>26</v>
      </c>
      <c r="C41" s="16"/>
      <c r="D41" s="16">
        <v>3</v>
      </c>
      <c r="E41" s="17">
        <f t="shared" si="0"/>
        <v>46314</v>
      </c>
      <c r="F41" s="19">
        <f t="shared" si="3"/>
        <v>46377</v>
      </c>
      <c r="G41" s="20">
        <f t="shared" si="4"/>
        <v>46405</v>
      </c>
      <c r="H41" s="20">
        <f t="shared" si="5"/>
        <v>46423</v>
      </c>
      <c r="I41" s="19">
        <f t="shared" si="6"/>
        <v>46426</v>
      </c>
      <c r="J41" s="19">
        <f t="shared" si="7"/>
        <v>46430</v>
      </c>
      <c r="K41" s="19">
        <f t="shared" si="8"/>
        <v>46451</v>
      </c>
      <c r="L41" s="19">
        <f>I41+(VLOOKUP($A41,'[1]1 Term Dates'!$Q$2:$AP$40,25,0)*7)-3</f>
        <v>46493</v>
      </c>
      <c r="M41" s="20">
        <f t="shared" si="9"/>
        <v>46496</v>
      </c>
      <c r="N41" s="20">
        <f t="shared" si="10"/>
        <v>46514</v>
      </c>
      <c r="O41" s="19">
        <f t="shared" si="11"/>
        <v>46517</v>
      </c>
      <c r="P41" s="19">
        <f t="shared" si="12"/>
        <v>46514</v>
      </c>
      <c r="Q41" s="19">
        <f t="shared" si="13"/>
        <v>46542</v>
      </c>
      <c r="R41" s="19">
        <f t="shared" si="14"/>
        <v>46545</v>
      </c>
      <c r="S41" s="19">
        <f t="shared" si="15"/>
        <v>46563</v>
      </c>
      <c r="T41" s="19">
        <f t="shared" si="16"/>
        <v>46584</v>
      </c>
      <c r="U41" s="19">
        <f t="shared" si="17"/>
        <v>46588</v>
      </c>
      <c r="V41" s="19">
        <f t="shared" si="1"/>
        <v>46622</v>
      </c>
      <c r="W41" s="19">
        <f t="shared" si="18"/>
        <v>46624</v>
      </c>
      <c r="X41" s="19">
        <f t="shared" si="2"/>
        <v>46640</v>
      </c>
      <c r="Y41" s="19">
        <f t="shared" si="19"/>
        <v>46643</v>
      </c>
      <c r="Z41" s="19">
        <f t="shared" si="20"/>
        <v>46654</v>
      </c>
      <c r="AA41" s="19">
        <f t="shared" si="21"/>
        <v>46660</v>
      </c>
    </row>
    <row r="42" spans="1:27" x14ac:dyDescent="0.25">
      <c r="A42" s="16" t="str">
        <f t="shared" si="24"/>
        <v>26/27</v>
      </c>
      <c r="B42" s="16" t="s">
        <v>27</v>
      </c>
      <c r="C42" s="16"/>
      <c r="D42" s="16">
        <v>4</v>
      </c>
      <c r="E42" s="17">
        <f t="shared" si="0"/>
        <v>46342</v>
      </c>
      <c r="F42" s="14">
        <f t="shared" si="3"/>
        <v>46405</v>
      </c>
      <c r="G42" s="15">
        <f t="shared" si="4"/>
        <v>46433</v>
      </c>
      <c r="H42" s="15">
        <f t="shared" si="5"/>
        <v>46451</v>
      </c>
      <c r="I42" s="14">
        <f t="shared" si="6"/>
        <v>46454</v>
      </c>
      <c r="J42" s="14">
        <f t="shared" si="7"/>
        <v>46458</v>
      </c>
      <c r="K42" s="14">
        <f t="shared" si="8"/>
        <v>46479</v>
      </c>
      <c r="L42" s="14">
        <f>I42+(VLOOKUP($A42,'[1]1 Term Dates'!$Q$2:$AP$40,25,0)*7)-3</f>
        <v>46521</v>
      </c>
      <c r="M42" s="15">
        <f t="shared" si="9"/>
        <v>46524</v>
      </c>
      <c r="N42" s="15">
        <f t="shared" si="10"/>
        <v>46542</v>
      </c>
      <c r="O42" s="14">
        <f t="shared" si="11"/>
        <v>46545</v>
      </c>
      <c r="P42" s="14">
        <f t="shared" si="12"/>
        <v>46542</v>
      </c>
      <c r="Q42" s="14">
        <f t="shared" si="13"/>
        <v>46570</v>
      </c>
      <c r="R42" s="14">
        <f t="shared" si="14"/>
        <v>46573</v>
      </c>
      <c r="S42" s="14">
        <f t="shared" si="15"/>
        <v>46591</v>
      </c>
      <c r="T42" s="14">
        <f t="shared" si="16"/>
        <v>46612</v>
      </c>
      <c r="U42" s="14">
        <f t="shared" si="17"/>
        <v>46616</v>
      </c>
      <c r="V42" s="14">
        <f t="shared" si="1"/>
        <v>46650</v>
      </c>
      <c r="W42" s="14">
        <f t="shared" si="18"/>
        <v>46652</v>
      </c>
      <c r="X42" s="14">
        <f t="shared" si="2"/>
        <v>46668</v>
      </c>
      <c r="Y42" s="14">
        <f t="shared" si="19"/>
        <v>46671</v>
      </c>
      <c r="Z42" s="14">
        <f t="shared" si="20"/>
        <v>46682</v>
      </c>
      <c r="AA42" s="14">
        <f t="shared" si="21"/>
        <v>46688</v>
      </c>
    </row>
    <row r="43" spans="1:27" ht="15.75" thickBot="1" x14ac:dyDescent="0.3">
      <c r="A43" s="16" t="str">
        <f t="shared" si="24"/>
        <v>26/27</v>
      </c>
      <c r="B43" s="16" t="s">
        <v>28</v>
      </c>
      <c r="C43" s="16"/>
      <c r="D43" s="16">
        <v>5</v>
      </c>
      <c r="E43" s="17">
        <f t="shared" si="0"/>
        <v>46377</v>
      </c>
      <c r="F43" s="7">
        <f t="shared" si="3"/>
        <v>46440</v>
      </c>
      <c r="G43" s="8">
        <f t="shared" si="4"/>
        <v>46468</v>
      </c>
      <c r="H43" s="8">
        <f t="shared" si="5"/>
        <v>46486</v>
      </c>
      <c r="I43" s="7">
        <f t="shared" si="6"/>
        <v>46489</v>
      </c>
      <c r="J43" s="7">
        <f t="shared" si="7"/>
        <v>46493</v>
      </c>
      <c r="K43" s="7">
        <f t="shared" si="8"/>
        <v>46514</v>
      </c>
      <c r="L43" s="7">
        <f>I43+(VLOOKUP($A43,'[1]1 Term Dates'!$Q$2:$AP$40,25,0)*7)-3</f>
        <v>46556</v>
      </c>
      <c r="M43" s="8">
        <f t="shared" si="9"/>
        <v>46559</v>
      </c>
      <c r="N43" s="8">
        <f t="shared" si="10"/>
        <v>46577</v>
      </c>
      <c r="O43" s="7">
        <f t="shared" si="11"/>
        <v>46580</v>
      </c>
      <c r="P43" s="7">
        <f t="shared" si="12"/>
        <v>46577</v>
      </c>
      <c r="Q43" s="7">
        <f t="shared" si="13"/>
        <v>46605</v>
      </c>
      <c r="R43" s="7">
        <f t="shared" si="14"/>
        <v>46608</v>
      </c>
      <c r="S43" s="7">
        <f t="shared" si="15"/>
        <v>46626</v>
      </c>
      <c r="T43" s="7">
        <f t="shared" si="16"/>
        <v>46647</v>
      </c>
      <c r="U43" s="7">
        <f t="shared" si="17"/>
        <v>46651</v>
      </c>
      <c r="V43" s="7">
        <f t="shared" si="1"/>
        <v>46685</v>
      </c>
      <c r="W43" s="7">
        <f t="shared" si="18"/>
        <v>46687</v>
      </c>
      <c r="X43" s="7">
        <f t="shared" si="2"/>
        <v>46703</v>
      </c>
      <c r="Y43" s="7">
        <f t="shared" si="19"/>
        <v>46706</v>
      </c>
      <c r="Z43" s="7">
        <f t="shared" si="20"/>
        <v>46717</v>
      </c>
      <c r="AA43" s="7">
        <f t="shared" si="21"/>
        <v>46723</v>
      </c>
    </row>
    <row r="44" spans="1:27" ht="15.75" thickBot="1" x14ac:dyDescent="0.3">
      <c r="A44" s="16" t="str">
        <f t="shared" si="24"/>
        <v>26/27</v>
      </c>
      <c r="B44" s="16" t="s">
        <v>29</v>
      </c>
      <c r="C44" s="16"/>
      <c r="D44" s="16">
        <v>6</v>
      </c>
      <c r="E44" s="18">
        <f t="shared" si="0"/>
        <v>46398</v>
      </c>
      <c r="F44" s="10">
        <f t="shared" si="3"/>
        <v>46461</v>
      </c>
      <c r="G44" s="11">
        <f t="shared" si="4"/>
        <v>46489</v>
      </c>
      <c r="H44" s="11">
        <f t="shared" si="5"/>
        <v>46507</v>
      </c>
      <c r="I44" s="12">
        <f t="shared" si="6"/>
        <v>46510</v>
      </c>
      <c r="J44" s="12">
        <f t="shared" si="7"/>
        <v>46514</v>
      </c>
      <c r="K44" s="12">
        <f t="shared" si="8"/>
        <v>46535</v>
      </c>
      <c r="L44" s="12">
        <f>I44+(VLOOKUP($A44,'[1]1 Term Dates'!$Q$2:$AP$40,25,0)*7)-3</f>
        <v>46577</v>
      </c>
      <c r="M44" s="11">
        <f t="shared" si="9"/>
        <v>46580</v>
      </c>
      <c r="N44" s="11">
        <f t="shared" si="10"/>
        <v>46598</v>
      </c>
      <c r="O44" s="12">
        <f t="shared" si="11"/>
        <v>46601</v>
      </c>
      <c r="P44" s="12">
        <f t="shared" si="12"/>
        <v>46598</v>
      </c>
      <c r="Q44" s="12">
        <f t="shared" si="13"/>
        <v>46626</v>
      </c>
      <c r="R44" s="12">
        <f t="shared" si="14"/>
        <v>46629</v>
      </c>
      <c r="S44" s="12">
        <f t="shared" si="15"/>
        <v>46647</v>
      </c>
      <c r="T44" s="12">
        <f t="shared" si="16"/>
        <v>46668</v>
      </c>
      <c r="U44" s="12">
        <f t="shared" si="17"/>
        <v>46672</v>
      </c>
      <c r="V44" s="12">
        <f t="shared" si="1"/>
        <v>46706</v>
      </c>
      <c r="W44" s="12">
        <f t="shared" si="18"/>
        <v>46708</v>
      </c>
      <c r="X44" s="12">
        <f t="shared" si="2"/>
        <v>46724</v>
      </c>
      <c r="Y44" s="12">
        <f t="shared" si="19"/>
        <v>46727</v>
      </c>
      <c r="Z44" s="12">
        <f t="shared" si="20"/>
        <v>46738</v>
      </c>
      <c r="AA44" s="13">
        <f t="shared" si="21"/>
        <v>46744</v>
      </c>
    </row>
    <row r="45" spans="1:27" x14ac:dyDescent="0.25">
      <c r="A45" s="16" t="str">
        <f t="shared" si="24"/>
        <v>26/27</v>
      </c>
      <c r="B45" s="16" t="s">
        <v>30</v>
      </c>
      <c r="C45" s="16"/>
      <c r="D45" s="16">
        <v>7</v>
      </c>
      <c r="E45" s="17">
        <f t="shared" si="0"/>
        <v>46433</v>
      </c>
      <c r="F45" s="19">
        <f t="shared" si="3"/>
        <v>46496</v>
      </c>
      <c r="G45" s="20">
        <f t="shared" si="4"/>
        <v>46524</v>
      </c>
      <c r="H45" s="20">
        <f t="shared" si="5"/>
        <v>46542</v>
      </c>
      <c r="I45" s="19">
        <f t="shared" si="6"/>
        <v>46545</v>
      </c>
      <c r="J45" s="19">
        <f t="shared" si="7"/>
        <v>46549</v>
      </c>
      <c r="K45" s="19">
        <f t="shared" si="8"/>
        <v>46570</v>
      </c>
      <c r="L45" s="19">
        <f>I45+(VLOOKUP($A45,'[1]1 Term Dates'!$Q$2:$AP$40,25,0)*7)-3</f>
        <v>46612</v>
      </c>
      <c r="M45" s="20">
        <f t="shared" si="9"/>
        <v>46615</v>
      </c>
      <c r="N45" s="20">
        <f t="shared" si="10"/>
        <v>46633</v>
      </c>
      <c r="O45" s="19">
        <f t="shared" si="11"/>
        <v>46636</v>
      </c>
      <c r="P45" s="19">
        <f t="shared" si="12"/>
        <v>46633</v>
      </c>
      <c r="Q45" s="19">
        <f t="shared" si="13"/>
        <v>46661</v>
      </c>
      <c r="R45" s="19">
        <f t="shared" si="14"/>
        <v>46664</v>
      </c>
      <c r="S45" s="19">
        <f t="shared" si="15"/>
        <v>46682</v>
      </c>
      <c r="T45" s="19">
        <f t="shared" si="16"/>
        <v>46703</v>
      </c>
      <c r="U45" s="19">
        <f t="shared" si="17"/>
        <v>46707</v>
      </c>
      <c r="V45" s="19">
        <f t="shared" si="1"/>
        <v>46741</v>
      </c>
      <c r="W45" s="19">
        <f t="shared" si="18"/>
        <v>46743</v>
      </c>
      <c r="X45" s="19">
        <f t="shared" si="2"/>
        <v>46759</v>
      </c>
      <c r="Y45" s="19">
        <f t="shared" si="19"/>
        <v>46762</v>
      </c>
      <c r="Z45" s="19">
        <f t="shared" si="20"/>
        <v>46773</v>
      </c>
      <c r="AA45" s="19">
        <f t="shared" si="21"/>
        <v>46779</v>
      </c>
    </row>
    <row r="46" spans="1:27" x14ac:dyDescent="0.25">
      <c r="A46" s="16" t="str">
        <f t="shared" si="24"/>
        <v>26/27</v>
      </c>
      <c r="B46" s="16" t="s">
        <v>31</v>
      </c>
      <c r="C46" s="16"/>
      <c r="D46" s="16">
        <v>8</v>
      </c>
      <c r="E46" s="17">
        <f t="shared" si="0"/>
        <v>46461</v>
      </c>
      <c r="F46" s="14">
        <f t="shared" si="3"/>
        <v>46524</v>
      </c>
      <c r="G46" s="15">
        <f t="shared" si="4"/>
        <v>46552</v>
      </c>
      <c r="H46" s="15">
        <f t="shared" si="5"/>
        <v>46570</v>
      </c>
      <c r="I46" s="14">
        <f t="shared" si="6"/>
        <v>46573</v>
      </c>
      <c r="J46" s="14">
        <f t="shared" si="7"/>
        <v>46577</v>
      </c>
      <c r="K46" s="14">
        <f t="shared" si="8"/>
        <v>46598</v>
      </c>
      <c r="L46" s="14">
        <f>I46+(VLOOKUP($A46,'[1]1 Term Dates'!$Q$2:$AP$40,25,0)*7)-3</f>
        <v>46640</v>
      </c>
      <c r="M46" s="15">
        <f t="shared" si="9"/>
        <v>46643</v>
      </c>
      <c r="N46" s="15">
        <f t="shared" si="10"/>
        <v>46661</v>
      </c>
      <c r="O46" s="14">
        <f t="shared" si="11"/>
        <v>46664</v>
      </c>
      <c r="P46" s="14">
        <f t="shared" si="12"/>
        <v>46661</v>
      </c>
      <c r="Q46" s="14">
        <f t="shared" si="13"/>
        <v>46689</v>
      </c>
      <c r="R46" s="14">
        <f t="shared" si="14"/>
        <v>46692</v>
      </c>
      <c r="S46" s="14">
        <f t="shared" si="15"/>
        <v>46710</v>
      </c>
      <c r="T46" s="14">
        <f t="shared" si="16"/>
        <v>46731</v>
      </c>
      <c r="U46" s="14">
        <f t="shared" si="17"/>
        <v>46735</v>
      </c>
      <c r="V46" s="14">
        <f t="shared" si="1"/>
        <v>46769</v>
      </c>
      <c r="W46" s="14">
        <f t="shared" si="18"/>
        <v>46771</v>
      </c>
      <c r="X46" s="14">
        <f t="shared" si="2"/>
        <v>46787</v>
      </c>
      <c r="Y46" s="14">
        <f t="shared" si="19"/>
        <v>46790</v>
      </c>
      <c r="Z46" s="14">
        <f t="shared" si="20"/>
        <v>46801</v>
      </c>
      <c r="AA46" s="14">
        <f t="shared" si="21"/>
        <v>46807</v>
      </c>
    </row>
    <row r="47" spans="1:27" x14ac:dyDescent="0.25">
      <c r="A47" s="16" t="str">
        <f t="shared" si="24"/>
        <v>26/27</v>
      </c>
      <c r="B47" s="16" t="s">
        <v>32</v>
      </c>
      <c r="C47" s="16"/>
      <c r="D47" s="16">
        <v>9</v>
      </c>
      <c r="E47" s="17">
        <f t="shared" si="0"/>
        <v>46496</v>
      </c>
      <c r="F47" s="14">
        <f t="shared" si="3"/>
        <v>46559</v>
      </c>
      <c r="G47" s="15">
        <f t="shared" si="4"/>
        <v>46587</v>
      </c>
      <c r="H47" s="15">
        <f t="shared" si="5"/>
        <v>46605</v>
      </c>
      <c r="I47" s="14">
        <f t="shared" si="6"/>
        <v>46608</v>
      </c>
      <c r="J47" s="14">
        <f t="shared" si="7"/>
        <v>46612</v>
      </c>
      <c r="K47" s="14">
        <f t="shared" si="8"/>
        <v>46633</v>
      </c>
      <c r="L47" s="14">
        <f>I47+(VLOOKUP($A47,'[1]1 Term Dates'!$Q$2:$AP$40,25,0)*7)-3</f>
        <v>46675</v>
      </c>
      <c r="M47" s="15">
        <f t="shared" si="9"/>
        <v>46678</v>
      </c>
      <c r="N47" s="15">
        <f t="shared" si="10"/>
        <v>46696</v>
      </c>
      <c r="O47" s="14">
        <f t="shared" si="11"/>
        <v>46699</v>
      </c>
      <c r="P47" s="14">
        <f t="shared" si="12"/>
        <v>46696</v>
      </c>
      <c r="Q47" s="14">
        <f t="shared" si="13"/>
        <v>46724</v>
      </c>
      <c r="R47" s="14">
        <f t="shared" si="14"/>
        <v>46727</v>
      </c>
      <c r="S47" s="14">
        <f t="shared" si="15"/>
        <v>46745</v>
      </c>
      <c r="T47" s="14">
        <f t="shared" si="16"/>
        <v>46766</v>
      </c>
      <c r="U47" s="14">
        <f t="shared" si="17"/>
        <v>46770</v>
      </c>
      <c r="V47" s="14">
        <f t="shared" si="1"/>
        <v>46804</v>
      </c>
      <c r="W47" s="14">
        <f t="shared" si="18"/>
        <v>46806</v>
      </c>
      <c r="X47" s="14">
        <f t="shared" si="2"/>
        <v>46822</v>
      </c>
      <c r="Y47" s="14">
        <f t="shared" si="19"/>
        <v>46825</v>
      </c>
      <c r="Z47" s="14">
        <f t="shared" si="20"/>
        <v>46836</v>
      </c>
      <c r="AA47" s="14">
        <f t="shared" si="21"/>
        <v>46842</v>
      </c>
    </row>
    <row r="48" spans="1:27" x14ac:dyDescent="0.25">
      <c r="A48" s="16" t="str">
        <f t="shared" si="24"/>
        <v>26/27</v>
      </c>
      <c r="B48" s="16" t="s">
        <v>33</v>
      </c>
      <c r="C48" s="16"/>
      <c r="D48" s="16">
        <v>10</v>
      </c>
      <c r="E48" s="17">
        <f t="shared" si="0"/>
        <v>46524</v>
      </c>
      <c r="F48" s="14">
        <f t="shared" si="3"/>
        <v>46587</v>
      </c>
      <c r="G48" s="15">
        <f t="shared" si="4"/>
        <v>46615</v>
      </c>
      <c r="H48" s="15">
        <f t="shared" si="5"/>
        <v>46633</v>
      </c>
      <c r="I48" s="14">
        <f t="shared" si="6"/>
        <v>46636</v>
      </c>
      <c r="J48" s="14">
        <f t="shared" si="7"/>
        <v>46640</v>
      </c>
      <c r="K48" s="14">
        <f t="shared" si="8"/>
        <v>46661</v>
      </c>
      <c r="L48" s="14">
        <f>I48+(VLOOKUP($A48,'[1]1 Term Dates'!$Q$2:$AP$40,25,0)*7)-3</f>
        <v>46703</v>
      </c>
      <c r="M48" s="15">
        <f t="shared" si="9"/>
        <v>46706</v>
      </c>
      <c r="N48" s="15">
        <f t="shared" si="10"/>
        <v>46724</v>
      </c>
      <c r="O48" s="14">
        <f t="shared" si="11"/>
        <v>46727</v>
      </c>
      <c r="P48" s="14">
        <f t="shared" si="12"/>
        <v>46724</v>
      </c>
      <c r="Q48" s="14">
        <f t="shared" si="13"/>
        <v>46752</v>
      </c>
      <c r="R48" s="14">
        <f t="shared" si="14"/>
        <v>46755</v>
      </c>
      <c r="S48" s="14">
        <f t="shared" si="15"/>
        <v>46773</v>
      </c>
      <c r="T48" s="14">
        <f t="shared" si="16"/>
        <v>46794</v>
      </c>
      <c r="U48" s="14">
        <f t="shared" si="17"/>
        <v>46798</v>
      </c>
      <c r="V48" s="14">
        <f t="shared" si="1"/>
        <v>46832</v>
      </c>
      <c r="W48" s="14">
        <f t="shared" si="18"/>
        <v>46834</v>
      </c>
      <c r="X48" s="14">
        <f t="shared" si="2"/>
        <v>46850</v>
      </c>
      <c r="Y48" s="14">
        <f t="shared" si="19"/>
        <v>46853</v>
      </c>
      <c r="Z48" s="14">
        <f t="shared" si="20"/>
        <v>46864</v>
      </c>
      <c r="AA48" s="14">
        <f t="shared" si="21"/>
        <v>46870</v>
      </c>
    </row>
    <row r="49" spans="1:27" x14ac:dyDescent="0.25">
      <c r="A49" s="16" t="str">
        <f t="shared" si="24"/>
        <v>26/27</v>
      </c>
      <c r="B49" s="16" t="s">
        <v>34</v>
      </c>
      <c r="C49" s="16"/>
      <c r="D49" s="16">
        <v>11</v>
      </c>
      <c r="E49" s="17">
        <f t="shared" si="0"/>
        <v>46559</v>
      </c>
      <c r="F49" s="14">
        <f t="shared" si="3"/>
        <v>46622</v>
      </c>
      <c r="G49" s="15">
        <f t="shared" si="4"/>
        <v>46650</v>
      </c>
      <c r="H49" s="15">
        <f t="shared" si="5"/>
        <v>46668</v>
      </c>
      <c r="I49" s="14">
        <f t="shared" si="6"/>
        <v>46671</v>
      </c>
      <c r="J49" s="14">
        <f t="shared" si="7"/>
        <v>46675</v>
      </c>
      <c r="K49" s="14">
        <f t="shared" si="8"/>
        <v>46696</v>
      </c>
      <c r="L49" s="14">
        <f>I49+(VLOOKUP($A49,'[1]1 Term Dates'!$Q$2:$AP$40,25,0)*7)-3</f>
        <v>46738</v>
      </c>
      <c r="M49" s="15">
        <f t="shared" si="9"/>
        <v>46741</v>
      </c>
      <c r="N49" s="15">
        <f t="shared" si="10"/>
        <v>46759</v>
      </c>
      <c r="O49" s="14">
        <f t="shared" si="11"/>
        <v>46762</v>
      </c>
      <c r="P49" s="14">
        <f t="shared" si="12"/>
        <v>46759</v>
      </c>
      <c r="Q49" s="14">
        <f t="shared" si="13"/>
        <v>46787</v>
      </c>
      <c r="R49" s="14">
        <f t="shared" si="14"/>
        <v>46790</v>
      </c>
      <c r="S49" s="14">
        <f t="shared" si="15"/>
        <v>46808</v>
      </c>
      <c r="T49" s="14">
        <f t="shared" si="16"/>
        <v>46829</v>
      </c>
      <c r="U49" s="14">
        <f t="shared" si="17"/>
        <v>46833</v>
      </c>
      <c r="V49" s="14">
        <f t="shared" si="1"/>
        <v>46867</v>
      </c>
      <c r="W49" s="14">
        <f t="shared" si="18"/>
        <v>46869</v>
      </c>
      <c r="X49" s="14">
        <f t="shared" si="2"/>
        <v>46885</v>
      </c>
      <c r="Y49" s="14">
        <f t="shared" si="19"/>
        <v>46888</v>
      </c>
      <c r="Z49" s="14">
        <f t="shared" si="20"/>
        <v>46899</v>
      </c>
      <c r="AA49" s="14">
        <f t="shared" si="21"/>
        <v>46905</v>
      </c>
    </row>
    <row r="50" spans="1:27" x14ac:dyDescent="0.25">
      <c r="A50" s="16" t="str">
        <f t="shared" si="24"/>
        <v>26/27</v>
      </c>
      <c r="B50" s="16" t="s">
        <v>35</v>
      </c>
      <c r="C50" s="16"/>
      <c r="D50" s="16">
        <v>12</v>
      </c>
      <c r="E50" s="17">
        <f t="shared" si="0"/>
        <v>46587</v>
      </c>
      <c r="F50" s="14">
        <f t="shared" si="3"/>
        <v>46650</v>
      </c>
      <c r="G50" s="15">
        <f t="shared" si="4"/>
        <v>46678</v>
      </c>
      <c r="H50" s="15">
        <f t="shared" si="5"/>
        <v>46696</v>
      </c>
      <c r="I50" s="14">
        <f t="shared" si="6"/>
        <v>46699</v>
      </c>
      <c r="J50" s="14">
        <f t="shared" si="7"/>
        <v>46703</v>
      </c>
      <c r="K50" s="14">
        <f t="shared" si="8"/>
        <v>46724</v>
      </c>
      <c r="L50" s="14">
        <f>I50+(VLOOKUP($A50,'[1]1 Term Dates'!$Q$2:$AP$40,25,0)*7)-3</f>
        <v>46766</v>
      </c>
      <c r="M50" s="15">
        <f t="shared" si="9"/>
        <v>46769</v>
      </c>
      <c r="N50" s="15">
        <f t="shared" si="10"/>
        <v>46787</v>
      </c>
      <c r="O50" s="14">
        <f t="shared" si="11"/>
        <v>46790</v>
      </c>
      <c r="P50" s="14">
        <f t="shared" si="12"/>
        <v>46787</v>
      </c>
      <c r="Q50" s="14">
        <f t="shared" si="13"/>
        <v>46815</v>
      </c>
      <c r="R50" s="14">
        <f t="shared" si="14"/>
        <v>46818</v>
      </c>
      <c r="S50" s="14">
        <f t="shared" si="15"/>
        <v>46836</v>
      </c>
      <c r="T50" s="14">
        <f t="shared" si="16"/>
        <v>46857</v>
      </c>
      <c r="U50" s="14">
        <f t="shared" si="17"/>
        <v>46861</v>
      </c>
      <c r="V50" s="14">
        <f t="shared" si="1"/>
        <v>46895</v>
      </c>
      <c r="W50" s="14">
        <f t="shared" si="18"/>
        <v>46897</v>
      </c>
      <c r="X50" s="14">
        <f t="shared" si="2"/>
        <v>46913</v>
      </c>
      <c r="Y50" s="14">
        <f t="shared" si="19"/>
        <v>46916</v>
      </c>
      <c r="Z50" s="14">
        <f t="shared" si="20"/>
        <v>46927</v>
      </c>
      <c r="AA50" s="14">
        <f t="shared" si="21"/>
        <v>46933</v>
      </c>
    </row>
    <row r="51" spans="1:27" ht="15.75" thickBot="1" x14ac:dyDescent="0.3">
      <c r="A51" s="5" t="str">
        <f>HLOOKUP(A39,[1]AYs!$B$3:$Z$26,2,0)</f>
        <v>27/28</v>
      </c>
      <c r="B51" s="5" t="s">
        <v>24</v>
      </c>
      <c r="C51" s="5"/>
      <c r="D51" s="5">
        <v>1</v>
      </c>
      <c r="E51" s="6">
        <f t="shared" si="0"/>
        <v>46615</v>
      </c>
      <c r="F51" s="7">
        <f t="shared" si="3"/>
        <v>46678</v>
      </c>
      <c r="G51" s="8">
        <f t="shared" si="4"/>
        <v>46706</v>
      </c>
      <c r="H51" s="8">
        <f t="shared" si="5"/>
        <v>46724</v>
      </c>
      <c r="I51" s="7">
        <f t="shared" si="6"/>
        <v>46727</v>
      </c>
      <c r="J51" s="7">
        <f t="shared" si="7"/>
        <v>46731</v>
      </c>
      <c r="K51" s="7">
        <f t="shared" si="8"/>
        <v>46752</v>
      </c>
      <c r="L51" s="7">
        <f>I51+(VLOOKUP($A51,'[1]1 Term Dates'!$Q$2:$AP$40,25,0)*7)-3</f>
        <v>46815</v>
      </c>
      <c r="M51" s="8">
        <f t="shared" si="9"/>
        <v>46818</v>
      </c>
      <c r="N51" s="8">
        <f t="shared" si="10"/>
        <v>46836</v>
      </c>
      <c r="O51" s="7">
        <f t="shared" si="11"/>
        <v>46839</v>
      </c>
      <c r="P51" s="7">
        <f t="shared" si="12"/>
        <v>46815</v>
      </c>
      <c r="Q51" s="7">
        <f t="shared" si="13"/>
        <v>46843</v>
      </c>
      <c r="R51" s="7">
        <f t="shared" si="14"/>
        <v>46846</v>
      </c>
      <c r="S51" s="7">
        <f t="shared" si="15"/>
        <v>46864</v>
      </c>
      <c r="T51" s="7">
        <f t="shared" si="16"/>
        <v>46885</v>
      </c>
      <c r="U51" s="7">
        <f t="shared" si="17"/>
        <v>46889</v>
      </c>
      <c r="V51" s="7">
        <f t="shared" si="1"/>
        <v>46923</v>
      </c>
      <c r="W51" s="7">
        <f t="shared" si="18"/>
        <v>46925</v>
      </c>
      <c r="X51" s="7">
        <f t="shared" si="2"/>
        <v>46941</v>
      </c>
      <c r="Y51" s="7">
        <f t="shared" si="19"/>
        <v>46944</v>
      </c>
      <c r="Z51" s="7">
        <f t="shared" si="20"/>
        <v>46955</v>
      </c>
      <c r="AA51" s="7">
        <f t="shared" si="21"/>
        <v>46961</v>
      </c>
    </row>
    <row r="52" spans="1:27" ht="15.75" thickBot="1" x14ac:dyDescent="0.3">
      <c r="A52" s="5" t="str">
        <f>A51</f>
        <v>27/28</v>
      </c>
      <c r="B52" s="5" t="s">
        <v>25</v>
      </c>
      <c r="C52" s="5"/>
      <c r="D52" s="5">
        <v>2</v>
      </c>
      <c r="E52" s="9">
        <f t="shared" si="0"/>
        <v>46650</v>
      </c>
      <c r="F52" s="10">
        <f t="shared" si="3"/>
        <v>46713</v>
      </c>
      <c r="G52" s="11">
        <f t="shared" si="4"/>
        <v>46741</v>
      </c>
      <c r="H52" s="11">
        <f t="shared" si="5"/>
        <v>46759</v>
      </c>
      <c r="I52" s="12">
        <f t="shared" si="6"/>
        <v>46762</v>
      </c>
      <c r="J52" s="12">
        <f t="shared" si="7"/>
        <v>46766</v>
      </c>
      <c r="K52" s="12">
        <f t="shared" si="8"/>
        <v>46787</v>
      </c>
      <c r="L52" s="12">
        <f>I52+(VLOOKUP($A52,'[1]1 Term Dates'!$Q$2:$AP$40,25,0)*7)-3</f>
        <v>46850</v>
      </c>
      <c r="M52" s="11">
        <f t="shared" si="9"/>
        <v>46853</v>
      </c>
      <c r="N52" s="11">
        <f t="shared" si="10"/>
        <v>46871</v>
      </c>
      <c r="O52" s="12">
        <f t="shared" si="11"/>
        <v>46874</v>
      </c>
      <c r="P52" s="12">
        <f t="shared" si="12"/>
        <v>46850</v>
      </c>
      <c r="Q52" s="12">
        <f t="shared" si="13"/>
        <v>46878</v>
      </c>
      <c r="R52" s="12">
        <f t="shared" si="14"/>
        <v>46881</v>
      </c>
      <c r="S52" s="12">
        <f t="shared" si="15"/>
        <v>46899</v>
      </c>
      <c r="T52" s="12">
        <f t="shared" si="16"/>
        <v>46920</v>
      </c>
      <c r="U52" s="12">
        <f t="shared" si="17"/>
        <v>46924</v>
      </c>
      <c r="V52" s="12">
        <f t="shared" si="1"/>
        <v>46958</v>
      </c>
      <c r="W52" s="12">
        <f t="shared" si="18"/>
        <v>46960</v>
      </c>
      <c r="X52" s="12">
        <f t="shared" si="2"/>
        <v>46976</v>
      </c>
      <c r="Y52" s="12">
        <f t="shared" si="19"/>
        <v>46979</v>
      </c>
      <c r="Z52" s="12">
        <f t="shared" si="20"/>
        <v>46990</v>
      </c>
      <c r="AA52" s="13">
        <f t="shared" si="21"/>
        <v>46996</v>
      </c>
    </row>
    <row r="53" spans="1:27" x14ac:dyDescent="0.25">
      <c r="A53" s="5" t="str">
        <f t="shared" ref="A53:A62" si="25">A52</f>
        <v>27/28</v>
      </c>
      <c r="B53" s="5" t="s">
        <v>26</v>
      </c>
      <c r="C53" s="5"/>
      <c r="D53" s="5">
        <v>3</v>
      </c>
      <c r="E53" s="6">
        <f t="shared" si="0"/>
        <v>46678</v>
      </c>
      <c r="F53" s="19">
        <f t="shared" si="3"/>
        <v>46741</v>
      </c>
      <c r="G53" s="20">
        <f t="shared" si="4"/>
        <v>46769</v>
      </c>
      <c r="H53" s="20">
        <f t="shared" si="5"/>
        <v>46787</v>
      </c>
      <c r="I53" s="19">
        <f t="shared" si="6"/>
        <v>46790</v>
      </c>
      <c r="J53" s="19">
        <f t="shared" si="7"/>
        <v>46794</v>
      </c>
      <c r="K53" s="19">
        <f t="shared" si="8"/>
        <v>46815</v>
      </c>
      <c r="L53" s="19">
        <f>I53+(VLOOKUP($A53,'[1]1 Term Dates'!$Q$2:$AP$40,25,0)*7)-3</f>
        <v>46878</v>
      </c>
      <c r="M53" s="20">
        <f t="shared" si="9"/>
        <v>46881</v>
      </c>
      <c r="N53" s="20">
        <f t="shared" si="10"/>
        <v>46899</v>
      </c>
      <c r="O53" s="19">
        <f t="shared" si="11"/>
        <v>46902</v>
      </c>
      <c r="P53" s="19">
        <f t="shared" si="12"/>
        <v>46878</v>
      </c>
      <c r="Q53" s="19">
        <f t="shared" si="13"/>
        <v>46906</v>
      </c>
      <c r="R53" s="19">
        <f t="shared" si="14"/>
        <v>46909</v>
      </c>
      <c r="S53" s="19">
        <f t="shared" si="15"/>
        <v>46927</v>
      </c>
      <c r="T53" s="19">
        <f t="shared" si="16"/>
        <v>46948</v>
      </c>
      <c r="U53" s="19">
        <f t="shared" si="17"/>
        <v>46952</v>
      </c>
      <c r="V53" s="19">
        <f t="shared" si="1"/>
        <v>46986</v>
      </c>
      <c r="W53" s="19">
        <f t="shared" si="18"/>
        <v>46988</v>
      </c>
      <c r="X53" s="19">
        <f t="shared" si="2"/>
        <v>47004</v>
      </c>
      <c r="Y53" s="19">
        <f t="shared" si="19"/>
        <v>47007</v>
      </c>
      <c r="Z53" s="19">
        <f t="shared" si="20"/>
        <v>47018</v>
      </c>
      <c r="AA53" s="19">
        <f t="shared" si="21"/>
        <v>47024</v>
      </c>
    </row>
    <row r="54" spans="1:27" x14ac:dyDescent="0.25">
      <c r="A54" s="5" t="str">
        <f t="shared" si="25"/>
        <v>27/28</v>
      </c>
      <c r="B54" s="5" t="s">
        <v>27</v>
      </c>
      <c r="C54" s="5"/>
      <c r="D54" s="5">
        <v>4</v>
      </c>
      <c r="E54" s="6">
        <f t="shared" si="0"/>
        <v>46706</v>
      </c>
      <c r="F54" s="14">
        <f t="shared" si="3"/>
        <v>46769</v>
      </c>
      <c r="G54" s="15">
        <f t="shared" si="4"/>
        <v>46797</v>
      </c>
      <c r="H54" s="15">
        <f t="shared" si="5"/>
        <v>46815</v>
      </c>
      <c r="I54" s="14">
        <f t="shared" si="6"/>
        <v>46818</v>
      </c>
      <c r="J54" s="14">
        <f t="shared" si="7"/>
        <v>46822</v>
      </c>
      <c r="K54" s="14">
        <f t="shared" si="8"/>
        <v>46843</v>
      </c>
      <c r="L54" s="14">
        <f>I54+(VLOOKUP($A54,'[1]1 Term Dates'!$Q$2:$AP$40,25,0)*7)-3</f>
        <v>46906</v>
      </c>
      <c r="M54" s="15">
        <f t="shared" si="9"/>
        <v>46909</v>
      </c>
      <c r="N54" s="15">
        <f t="shared" si="10"/>
        <v>46927</v>
      </c>
      <c r="O54" s="14">
        <f t="shared" si="11"/>
        <v>46930</v>
      </c>
      <c r="P54" s="14">
        <f t="shared" si="12"/>
        <v>46906</v>
      </c>
      <c r="Q54" s="14">
        <f t="shared" si="13"/>
        <v>46934</v>
      </c>
      <c r="R54" s="14">
        <f t="shared" si="14"/>
        <v>46937</v>
      </c>
      <c r="S54" s="14">
        <f t="shared" si="15"/>
        <v>46955</v>
      </c>
      <c r="T54" s="14">
        <f t="shared" si="16"/>
        <v>46976</v>
      </c>
      <c r="U54" s="14">
        <f t="shared" si="17"/>
        <v>46980</v>
      </c>
      <c r="V54" s="14">
        <f t="shared" si="1"/>
        <v>47014</v>
      </c>
      <c r="W54" s="14">
        <f t="shared" si="18"/>
        <v>47016</v>
      </c>
      <c r="X54" s="14">
        <f t="shared" si="2"/>
        <v>47032</v>
      </c>
      <c r="Y54" s="14">
        <f t="shared" si="19"/>
        <v>47035</v>
      </c>
      <c r="Z54" s="14">
        <f t="shared" si="20"/>
        <v>47046</v>
      </c>
      <c r="AA54" s="14">
        <f t="shared" si="21"/>
        <v>47052</v>
      </c>
    </row>
    <row r="55" spans="1:27" ht="15.75" thickBot="1" x14ac:dyDescent="0.3">
      <c r="A55" s="5" t="str">
        <f t="shared" si="25"/>
        <v>27/28</v>
      </c>
      <c r="B55" s="5" t="s">
        <v>28</v>
      </c>
      <c r="C55" s="5"/>
      <c r="D55" s="5">
        <v>5</v>
      </c>
      <c r="E55" s="6">
        <f t="shared" si="0"/>
        <v>46741</v>
      </c>
      <c r="F55" s="7">
        <f t="shared" si="3"/>
        <v>46804</v>
      </c>
      <c r="G55" s="8">
        <f t="shared" si="4"/>
        <v>46832</v>
      </c>
      <c r="H55" s="8">
        <f t="shared" si="5"/>
        <v>46850</v>
      </c>
      <c r="I55" s="7">
        <f t="shared" si="6"/>
        <v>46853</v>
      </c>
      <c r="J55" s="7">
        <f t="shared" si="7"/>
        <v>46857</v>
      </c>
      <c r="K55" s="7">
        <f t="shared" si="8"/>
        <v>46878</v>
      </c>
      <c r="L55" s="7">
        <f>I55+(VLOOKUP($A55,'[1]1 Term Dates'!$Q$2:$AP$40,25,0)*7)-3</f>
        <v>46941</v>
      </c>
      <c r="M55" s="8">
        <f t="shared" si="9"/>
        <v>46944</v>
      </c>
      <c r="N55" s="8">
        <f t="shared" si="10"/>
        <v>46962</v>
      </c>
      <c r="O55" s="7">
        <f t="shared" si="11"/>
        <v>46965</v>
      </c>
      <c r="P55" s="7">
        <f t="shared" si="12"/>
        <v>46941</v>
      </c>
      <c r="Q55" s="7">
        <f t="shared" si="13"/>
        <v>46969</v>
      </c>
      <c r="R55" s="7">
        <f t="shared" si="14"/>
        <v>46972</v>
      </c>
      <c r="S55" s="7">
        <f t="shared" si="15"/>
        <v>46990</v>
      </c>
      <c r="T55" s="7">
        <f t="shared" si="16"/>
        <v>47011</v>
      </c>
      <c r="U55" s="7">
        <f t="shared" si="17"/>
        <v>47015</v>
      </c>
      <c r="V55" s="7">
        <f t="shared" si="1"/>
        <v>47049</v>
      </c>
      <c r="W55" s="7">
        <f t="shared" si="18"/>
        <v>47051</v>
      </c>
      <c r="X55" s="7">
        <f t="shared" si="2"/>
        <v>47067</v>
      </c>
      <c r="Y55" s="7">
        <f t="shared" si="19"/>
        <v>47070</v>
      </c>
      <c r="Z55" s="7">
        <f t="shared" si="20"/>
        <v>47081</v>
      </c>
      <c r="AA55" s="7">
        <f t="shared" si="21"/>
        <v>47087</v>
      </c>
    </row>
    <row r="56" spans="1:27" ht="15.75" thickBot="1" x14ac:dyDescent="0.3">
      <c r="A56" s="5" t="str">
        <f t="shared" si="25"/>
        <v>27/28</v>
      </c>
      <c r="B56" s="5" t="s">
        <v>29</v>
      </c>
      <c r="C56" s="5"/>
      <c r="D56" s="5">
        <v>6</v>
      </c>
      <c r="E56" s="9">
        <f t="shared" si="0"/>
        <v>46762</v>
      </c>
      <c r="F56" s="10">
        <f t="shared" si="3"/>
        <v>46825</v>
      </c>
      <c r="G56" s="11">
        <f t="shared" si="4"/>
        <v>46853</v>
      </c>
      <c r="H56" s="11">
        <f t="shared" si="5"/>
        <v>46871</v>
      </c>
      <c r="I56" s="12">
        <f t="shared" si="6"/>
        <v>46874</v>
      </c>
      <c r="J56" s="12">
        <f t="shared" si="7"/>
        <v>46878</v>
      </c>
      <c r="K56" s="12">
        <f t="shared" si="8"/>
        <v>46899</v>
      </c>
      <c r="L56" s="12">
        <f>I56+(VLOOKUP($A56,'[1]1 Term Dates'!$Q$2:$AP$40,25,0)*7)-3</f>
        <v>46962</v>
      </c>
      <c r="M56" s="11">
        <f t="shared" si="9"/>
        <v>46965</v>
      </c>
      <c r="N56" s="11">
        <f t="shared" si="10"/>
        <v>46983</v>
      </c>
      <c r="O56" s="12">
        <f t="shared" si="11"/>
        <v>46986</v>
      </c>
      <c r="P56" s="12">
        <f t="shared" si="12"/>
        <v>46962</v>
      </c>
      <c r="Q56" s="12">
        <f t="shared" si="13"/>
        <v>46990</v>
      </c>
      <c r="R56" s="12">
        <f t="shared" si="14"/>
        <v>46993</v>
      </c>
      <c r="S56" s="12">
        <f t="shared" si="15"/>
        <v>47011</v>
      </c>
      <c r="T56" s="12">
        <f t="shared" si="16"/>
        <v>47032</v>
      </c>
      <c r="U56" s="12">
        <f t="shared" si="17"/>
        <v>47036</v>
      </c>
      <c r="V56" s="12">
        <f t="shared" si="1"/>
        <v>47070</v>
      </c>
      <c r="W56" s="12">
        <f t="shared" si="18"/>
        <v>47072</v>
      </c>
      <c r="X56" s="12">
        <f t="shared" si="2"/>
        <v>47088</v>
      </c>
      <c r="Y56" s="12">
        <f t="shared" si="19"/>
        <v>47091</v>
      </c>
      <c r="Z56" s="12">
        <f t="shared" si="20"/>
        <v>47102</v>
      </c>
      <c r="AA56" s="13">
        <f t="shared" si="21"/>
        <v>47108</v>
      </c>
    </row>
    <row r="57" spans="1:27" x14ac:dyDescent="0.25">
      <c r="A57" s="5" t="str">
        <f t="shared" si="25"/>
        <v>27/28</v>
      </c>
      <c r="B57" s="5" t="s">
        <v>30</v>
      </c>
      <c r="C57" s="5"/>
      <c r="D57" s="5">
        <v>7</v>
      </c>
      <c r="E57" s="6">
        <f t="shared" si="0"/>
        <v>46804</v>
      </c>
      <c r="F57" s="19">
        <f t="shared" si="3"/>
        <v>46867</v>
      </c>
      <c r="G57" s="20">
        <f t="shared" si="4"/>
        <v>46895</v>
      </c>
      <c r="H57" s="20">
        <f t="shared" si="5"/>
        <v>46913</v>
      </c>
      <c r="I57" s="19">
        <f t="shared" si="6"/>
        <v>46916</v>
      </c>
      <c r="J57" s="19">
        <f t="shared" si="7"/>
        <v>46920</v>
      </c>
      <c r="K57" s="19">
        <f t="shared" si="8"/>
        <v>46941</v>
      </c>
      <c r="L57" s="19">
        <f>I57+(VLOOKUP($A57,'[1]1 Term Dates'!$Q$2:$AP$40,25,0)*7)-3</f>
        <v>47004</v>
      </c>
      <c r="M57" s="20">
        <f t="shared" si="9"/>
        <v>47007</v>
      </c>
      <c r="N57" s="20">
        <f t="shared" si="10"/>
        <v>47025</v>
      </c>
      <c r="O57" s="19">
        <f t="shared" si="11"/>
        <v>47028</v>
      </c>
      <c r="P57" s="19">
        <f t="shared" si="12"/>
        <v>47004</v>
      </c>
      <c r="Q57" s="19">
        <f t="shared" si="13"/>
        <v>47032</v>
      </c>
      <c r="R57" s="19">
        <f t="shared" si="14"/>
        <v>47035</v>
      </c>
      <c r="S57" s="19">
        <f t="shared" si="15"/>
        <v>47053</v>
      </c>
      <c r="T57" s="19">
        <f t="shared" si="16"/>
        <v>47074</v>
      </c>
      <c r="U57" s="19">
        <f t="shared" si="17"/>
        <v>47078</v>
      </c>
      <c r="V57" s="19">
        <f t="shared" si="1"/>
        <v>47112</v>
      </c>
      <c r="W57" s="19">
        <f t="shared" si="18"/>
        <v>47114</v>
      </c>
      <c r="X57" s="19">
        <f t="shared" si="2"/>
        <v>47130</v>
      </c>
      <c r="Y57" s="19">
        <f t="shared" si="19"/>
        <v>47133</v>
      </c>
      <c r="Z57" s="19">
        <f t="shared" si="20"/>
        <v>47144</v>
      </c>
      <c r="AA57" s="19">
        <f t="shared" si="21"/>
        <v>47150</v>
      </c>
    </row>
    <row r="58" spans="1:27" x14ac:dyDescent="0.25">
      <c r="A58" s="5" t="str">
        <f t="shared" si="25"/>
        <v>27/28</v>
      </c>
      <c r="B58" s="5" t="s">
        <v>31</v>
      </c>
      <c r="C58" s="5"/>
      <c r="D58" s="5">
        <v>8</v>
      </c>
      <c r="E58" s="6">
        <f t="shared" si="0"/>
        <v>46832</v>
      </c>
      <c r="F58" s="14">
        <f t="shared" si="3"/>
        <v>46895</v>
      </c>
      <c r="G58" s="15">
        <f t="shared" si="4"/>
        <v>46923</v>
      </c>
      <c r="H58" s="15">
        <f t="shared" si="5"/>
        <v>46941</v>
      </c>
      <c r="I58" s="14">
        <f t="shared" si="6"/>
        <v>46944</v>
      </c>
      <c r="J58" s="14">
        <f t="shared" si="7"/>
        <v>46948</v>
      </c>
      <c r="K58" s="14">
        <f t="shared" si="8"/>
        <v>46969</v>
      </c>
      <c r="L58" s="14">
        <f>I58+(VLOOKUP($A58,'[1]1 Term Dates'!$Q$2:$AP$40,25,0)*7)-3</f>
        <v>47032</v>
      </c>
      <c r="M58" s="15">
        <f t="shared" si="9"/>
        <v>47035</v>
      </c>
      <c r="N58" s="15">
        <f t="shared" si="10"/>
        <v>47053</v>
      </c>
      <c r="O58" s="14">
        <f t="shared" si="11"/>
        <v>47056</v>
      </c>
      <c r="P58" s="14">
        <f t="shared" si="12"/>
        <v>47032</v>
      </c>
      <c r="Q58" s="14">
        <f t="shared" si="13"/>
        <v>47060</v>
      </c>
      <c r="R58" s="14">
        <f t="shared" si="14"/>
        <v>47063</v>
      </c>
      <c r="S58" s="14">
        <f t="shared" si="15"/>
        <v>47081</v>
      </c>
      <c r="T58" s="14">
        <f t="shared" si="16"/>
        <v>47102</v>
      </c>
      <c r="U58" s="14">
        <f t="shared" si="17"/>
        <v>47106</v>
      </c>
      <c r="V58" s="14">
        <f t="shared" si="1"/>
        <v>47140</v>
      </c>
      <c r="W58" s="14">
        <f t="shared" si="18"/>
        <v>47142</v>
      </c>
      <c r="X58" s="14">
        <f t="shared" si="2"/>
        <v>47158</v>
      </c>
      <c r="Y58" s="14">
        <f t="shared" si="19"/>
        <v>47161</v>
      </c>
      <c r="Z58" s="14">
        <f t="shared" si="20"/>
        <v>47172</v>
      </c>
      <c r="AA58" s="14">
        <f t="shared" si="21"/>
        <v>47178</v>
      </c>
    </row>
    <row r="59" spans="1:27" x14ac:dyDescent="0.25">
      <c r="A59" s="5" t="str">
        <f t="shared" si="25"/>
        <v>27/28</v>
      </c>
      <c r="B59" s="5" t="s">
        <v>32</v>
      </c>
      <c r="C59" s="5"/>
      <c r="D59" s="5">
        <v>9</v>
      </c>
      <c r="E59" s="6">
        <f t="shared" si="0"/>
        <v>46860</v>
      </c>
      <c r="F59" s="14">
        <f t="shared" si="3"/>
        <v>46923</v>
      </c>
      <c r="G59" s="15">
        <f t="shared" si="4"/>
        <v>46951</v>
      </c>
      <c r="H59" s="15">
        <f t="shared" si="5"/>
        <v>46969</v>
      </c>
      <c r="I59" s="14">
        <f t="shared" si="6"/>
        <v>46972</v>
      </c>
      <c r="J59" s="14">
        <f t="shared" si="7"/>
        <v>46976</v>
      </c>
      <c r="K59" s="14">
        <f t="shared" si="8"/>
        <v>46997</v>
      </c>
      <c r="L59" s="14">
        <f>I59+(VLOOKUP($A59,'[1]1 Term Dates'!$Q$2:$AP$40,25,0)*7)-3</f>
        <v>47060</v>
      </c>
      <c r="M59" s="15">
        <f t="shared" si="9"/>
        <v>47063</v>
      </c>
      <c r="N59" s="15">
        <f t="shared" si="10"/>
        <v>47081</v>
      </c>
      <c r="O59" s="14">
        <f t="shared" si="11"/>
        <v>47084</v>
      </c>
      <c r="P59" s="14">
        <f t="shared" si="12"/>
        <v>47060</v>
      </c>
      <c r="Q59" s="14">
        <f t="shared" si="13"/>
        <v>47088</v>
      </c>
      <c r="R59" s="14">
        <f t="shared" si="14"/>
        <v>47091</v>
      </c>
      <c r="S59" s="14">
        <f t="shared" si="15"/>
        <v>47109</v>
      </c>
      <c r="T59" s="14">
        <f t="shared" si="16"/>
        <v>47130</v>
      </c>
      <c r="U59" s="14">
        <f t="shared" si="17"/>
        <v>47134</v>
      </c>
      <c r="V59" s="14">
        <f t="shared" si="1"/>
        <v>47168</v>
      </c>
      <c r="W59" s="14">
        <f t="shared" si="18"/>
        <v>47170</v>
      </c>
      <c r="X59" s="14">
        <f t="shared" si="2"/>
        <v>47186</v>
      </c>
      <c r="Y59" s="14">
        <f t="shared" si="19"/>
        <v>47189</v>
      </c>
      <c r="Z59" s="14">
        <f t="shared" si="20"/>
        <v>47200</v>
      </c>
      <c r="AA59" s="14">
        <f t="shared" si="21"/>
        <v>47206</v>
      </c>
    </row>
    <row r="60" spans="1:27" x14ac:dyDescent="0.25">
      <c r="A60" s="5" t="str">
        <f t="shared" si="25"/>
        <v>27/28</v>
      </c>
      <c r="B60" s="5" t="s">
        <v>33</v>
      </c>
      <c r="C60" s="5"/>
      <c r="D60" s="5">
        <v>10</v>
      </c>
      <c r="E60" s="6">
        <f t="shared" si="0"/>
        <v>46888</v>
      </c>
      <c r="F60" s="14">
        <f t="shared" si="3"/>
        <v>46951</v>
      </c>
      <c r="G60" s="15">
        <f t="shared" si="4"/>
        <v>46979</v>
      </c>
      <c r="H60" s="15">
        <f t="shared" si="5"/>
        <v>46997</v>
      </c>
      <c r="I60" s="14">
        <f t="shared" si="6"/>
        <v>47000</v>
      </c>
      <c r="J60" s="14">
        <f t="shared" si="7"/>
        <v>47004</v>
      </c>
      <c r="K60" s="14">
        <f t="shared" si="8"/>
        <v>47025</v>
      </c>
      <c r="L60" s="14">
        <f>I60+(VLOOKUP($A60,'[1]1 Term Dates'!$Q$2:$AP$40,25,0)*7)-3</f>
        <v>47088</v>
      </c>
      <c r="M60" s="15">
        <f t="shared" si="9"/>
        <v>47091</v>
      </c>
      <c r="N60" s="15">
        <f t="shared" si="10"/>
        <v>47109</v>
      </c>
      <c r="O60" s="14">
        <f t="shared" si="11"/>
        <v>47112</v>
      </c>
      <c r="P60" s="14">
        <f t="shared" si="12"/>
        <v>47088</v>
      </c>
      <c r="Q60" s="14">
        <f t="shared" si="13"/>
        <v>47116</v>
      </c>
      <c r="R60" s="14">
        <f t="shared" si="14"/>
        <v>47119</v>
      </c>
      <c r="S60" s="14">
        <f t="shared" si="15"/>
        <v>47137</v>
      </c>
      <c r="T60" s="14">
        <f t="shared" si="16"/>
        <v>47158</v>
      </c>
      <c r="U60" s="14">
        <f t="shared" si="17"/>
        <v>47162</v>
      </c>
      <c r="V60" s="14">
        <f t="shared" si="1"/>
        <v>47196</v>
      </c>
      <c r="W60" s="14">
        <f t="shared" si="18"/>
        <v>47198</v>
      </c>
      <c r="X60" s="14">
        <f t="shared" si="2"/>
        <v>47214</v>
      </c>
      <c r="Y60" s="14">
        <f t="shared" si="19"/>
        <v>47217</v>
      </c>
      <c r="Z60" s="14">
        <f t="shared" si="20"/>
        <v>47228</v>
      </c>
      <c r="AA60" s="14">
        <f t="shared" si="21"/>
        <v>47234</v>
      </c>
    </row>
    <row r="61" spans="1:27" x14ac:dyDescent="0.25">
      <c r="A61" s="5" t="str">
        <f t="shared" si="25"/>
        <v>27/28</v>
      </c>
      <c r="B61" s="5" t="s">
        <v>34</v>
      </c>
      <c r="C61" s="5"/>
      <c r="D61" s="5">
        <v>11</v>
      </c>
      <c r="E61" s="6">
        <f t="shared" si="0"/>
        <v>46923</v>
      </c>
      <c r="F61" s="14">
        <f t="shared" si="3"/>
        <v>46986</v>
      </c>
      <c r="G61" s="15">
        <f t="shared" si="4"/>
        <v>47014</v>
      </c>
      <c r="H61" s="15">
        <f t="shared" si="5"/>
        <v>47032</v>
      </c>
      <c r="I61" s="14">
        <f t="shared" si="6"/>
        <v>47035</v>
      </c>
      <c r="J61" s="14">
        <f t="shared" si="7"/>
        <v>47039</v>
      </c>
      <c r="K61" s="14">
        <f t="shared" si="8"/>
        <v>47060</v>
      </c>
      <c r="L61" s="14">
        <f>I61+(VLOOKUP($A61,'[1]1 Term Dates'!$Q$2:$AP$40,25,0)*7)-3</f>
        <v>47123</v>
      </c>
      <c r="M61" s="15">
        <f t="shared" si="9"/>
        <v>47126</v>
      </c>
      <c r="N61" s="15">
        <f t="shared" si="10"/>
        <v>47144</v>
      </c>
      <c r="O61" s="14">
        <f t="shared" si="11"/>
        <v>47147</v>
      </c>
      <c r="P61" s="14">
        <f t="shared" si="12"/>
        <v>47123</v>
      </c>
      <c r="Q61" s="14">
        <f t="shared" si="13"/>
        <v>47151</v>
      </c>
      <c r="R61" s="14">
        <f t="shared" si="14"/>
        <v>47154</v>
      </c>
      <c r="S61" s="14">
        <f t="shared" si="15"/>
        <v>47172</v>
      </c>
      <c r="T61" s="14">
        <f t="shared" si="16"/>
        <v>47193</v>
      </c>
      <c r="U61" s="14">
        <f t="shared" si="17"/>
        <v>47197</v>
      </c>
      <c r="V61" s="14">
        <f t="shared" si="1"/>
        <v>47231</v>
      </c>
      <c r="W61" s="14">
        <f t="shared" si="18"/>
        <v>47233</v>
      </c>
      <c r="X61" s="14">
        <f t="shared" si="2"/>
        <v>47249</v>
      </c>
      <c r="Y61" s="14">
        <f t="shared" si="19"/>
        <v>47252</v>
      </c>
      <c r="Z61" s="14">
        <f t="shared" si="20"/>
        <v>47263</v>
      </c>
      <c r="AA61" s="14">
        <f t="shared" si="21"/>
        <v>47269</v>
      </c>
    </row>
    <row r="62" spans="1:27" x14ac:dyDescent="0.25">
      <c r="A62" s="5" t="str">
        <f t="shared" si="25"/>
        <v>27/28</v>
      </c>
      <c r="B62" s="5" t="s">
        <v>35</v>
      </c>
      <c r="C62" s="5"/>
      <c r="D62" s="5">
        <v>12</v>
      </c>
      <c r="E62" s="6">
        <f t="shared" si="0"/>
        <v>46951</v>
      </c>
      <c r="F62" s="14">
        <f t="shared" si="3"/>
        <v>47014</v>
      </c>
      <c r="G62" s="15">
        <f t="shared" si="4"/>
        <v>47042</v>
      </c>
      <c r="H62" s="15">
        <f t="shared" si="5"/>
        <v>47060</v>
      </c>
      <c r="I62" s="14">
        <f t="shared" si="6"/>
        <v>47063</v>
      </c>
      <c r="J62" s="14">
        <f t="shared" si="7"/>
        <v>47067</v>
      </c>
      <c r="K62" s="14">
        <f t="shared" si="8"/>
        <v>47088</v>
      </c>
      <c r="L62" s="14">
        <f>I62+(VLOOKUP($A62,'[1]1 Term Dates'!$Q$2:$AP$40,25,0)*7)-3</f>
        <v>47151</v>
      </c>
      <c r="M62" s="15">
        <f t="shared" si="9"/>
        <v>47154</v>
      </c>
      <c r="N62" s="15">
        <f t="shared" si="10"/>
        <v>47172</v>
      </c>
      <c r="O62" s="14">
        <f t="shared" si="11"/>
        <v>47175</v>
      </c>
      <c r="P62" s="14">
        <f t="shared" si="12"/>
        <v>47151</v>
      </c>
      <c r="Q62" s="14">
        <f t="shared" si="13"/>
        <v>47179</v>
      </c>
      <c r="R62" s="14">
        <f t="shared" si="14"/>
        <v>47182</v>
      </c>
      <c r="S62" s="14">
        <f t="shared" si="15"/>
        <v>47200</v>
      </c>
      <c r="T62" s="14">
        <f t="shared" si="16"/>
        <v>47221</v>
      </c>
      <c r="U62" s="14">
        <f t="shared" si="17"/>
        <v>47225</v>
      </c>
      <c r="V62" s="14">
        <f t="shared" si="1"/>
        <v>47259</v>
      </c>
      <c r="W62" s="14">
        <f t="shared" si="18"/>
        <v>47261</v>
      </c>
      <c r="X62" s="14">
        <f t="shared" si="2"/>
        <v>47277</v>
      </c>
      <c r="Y62" s="14">
        <f t="shared" si="19"/>
        <v>47280</v>
      </c>
      <c r="Z62" s="14">
        <f t="shared" si="20"/>
        <v>47291</v>
      </c>
      <c r="AA62" s="14">
        <f t="shared" si="21"/>
        <v>47297</v>
      </c>
    </row>
    <row r="63" spans="1:27" ht="15.75" thickBot="1" x14ac:dyDescent="0.3">
      <c r="A63" s="16" t="str">
        <f>HLOOKUP(A51,[1]AYs!$B$3:$Z$26,2,0)</f>
        <v>28/29</v>
      </c>
      <c r="B63" s="16" t="s">
        <v>24</v>
      </c>
      <c r="C63" s="16"/>
      <c r="D63" s="16">
        <v>1</v>
      </c>
      <c r="E63" s="17">
        <f t="shared" si="0"/>
        <v>46986</v>
      </c>
      <c r="F63" s="7">
        <f t="shared" si="3"/>
        <v>47049</v>
      </c>
      <c r="G63" s="8">
        <f t="shared" si="4"/>
        <v>47077</v>
      </c>
      <c r="H63" s="8">
        <f t="shared" si="5"/>
        <v>47095</v>
      </c>
      <c r="I63" s="7">
        <f t="shared" si="6"/>
        <v>47098</v>
      </c>
      <c r="J63" s="7">
        <f t="shared" si="7"/>
        <v>47102</v>
      </c>
      <c r="K63" s="7">
        <f t="shared" si="8"/>
        <v>47123</v>
      </c>
      <c r="L63" s="7">
        <f>I63+(VLOOKUP($A63,'[1]1 Term Dates'!$Q$2:$AP$40,25,0)*7)-3</f>
        <v>47172</v>
      </c>
      <c r="M63" s="8">
        <f t="shared" si="9"/>
        <v>47175</v>
      </c>
      <c r="N63" s="8">
        <f t="shared" si="10"/>
        <v>47193</v>
      </c>
      <c r="O63" s="7">
        <f t="shared" si="11"/>
        <v>47196</v>
      </c>
      <c r="P63" s="7">
        <f t="shared" si="12"/>
        <v>47186</v>
      </c>
      <c r="Q63" s="7">
        <f t="shared" si="13"/>
        <v>47214</v>
      </c>
      <c r="R63" s="7">
        <f t="shared" si="14"/>
        <v>47217</v>
      </c>
      <c r="S63" s="7">
        <f t="shared" si="15"/>
        <v>47235</v>
      </c>
      <c r="T63" s="7">
        <f t="shared" si="16"/>
        <v>47256</v>
      </c>
      <c r="U63" s="7">
        <f t="shared" si="17"/>
        <v>47260</v>
      </c>
      <c r="V63" s="7">
        <f t="shared" si="1"/>
        <v>47294</v>
      </c>
      <c r="W63" s="7">
        <f t="shared" si="18"/>
        <v>47296</v>
      </c>
      <c r="X63" s="7">
        <f t="shared" si="2"/>
        <v>47312</v>
      </c>
      <c r="Y63" s="7">
        <f t="shared" si="19"/>
        <v>47315</v>
      </c>
      <c r="Z63" s="7">
        <f t="shared" si="20"/>
        <v>47326</v>
      </c>
      <c r="AA63" s="7">
        <f t="shared" si="21"/>
        <v>47332</v>
      </c>
    </row>
    <row r="64" spans="1:27" ht="15.75" thickBot="1" x14ac:dyDescent="0.3">
      <c r="A64" s="16" t="str">
        <f>A63</f>
        <v>28/29</v>
      </c>
      <c r="B64" s="16" t="s">
        <v>25</v>
      </c>
      <c r="C64" s="16"/>
      <c r="D64" s="16">
        <v>2</v>
      </c>
      <c r="E64" s="18">
        <f t="shared" si="0"/>
        <v>47014</v>
      </c>
      <c r="F64" s="10">
        <f t="shared" si="3"/>
        <v>47077</v>
      </c>
      <c r="G64" s="11">
        <f t="shared" si="4"/>
        <v>47105</v>
      </c>
      <c r="H64" s="11">
        <f t="shared" si="5"/>
        <v>47123</v>
      </c>
      <c r="I64" s="12">
        <f t="shared" si="6"/>
        <v>47126</v>
      </c>
      <c r="J64" s="12">
        <f t="shared" si="7"/>
        <v>47130</v>
      </c>
      <c r="K64" s="12">
        <f t="shared" si="8"/>
        <v>47151</v>
      </c>
      <c r="L64" s="12">
        <f>I64+(VLOOKUP($A64,'[1]1 Term Dates'!$Q$2:$AP$40,25,0)*7)-3</f>
        <v>47200</v>
      </c>
      <c r="M64" s="11">
        <f t="shared" si="9"/>
        <v>47203</v>
      </c>
      <c r="N64" s="11">
        <f t="shared" si="10"/>
        <v>47221</v>
      </c>
      <c r="O64" s="12">
        <f t="shared" si="11"/>
        <v>47224</v>
      </c>
      <c r="P64" s="12">
        <f t="shared" si="12"/>
        <v>47214</v>
      </c>
      <c r="Q64" s="12">
        <f t="shared" si="13"/>
        <v>47242</v>
      </c>
      <c r="R64" s="12">
        <f t="shared" si="14"/>
        <v>47245</v>
      </c>
      <c r="S64" s="12">
        <f t="shared" si="15"/>
        <v>47263</v>
      </c>
      <c r="T64" s="12">
        <f t="shared" si="16"/>
        <v>47284</v>
      </c>
      <c r="U64" s="12">
        <f t="shared" si="17"/>
        <v>47288</v>
      </c>
      <c r="V64" s="12">
        <f t="shared" si="1"/>
        <v>47322</v>
      </c>
      <c r="W64" s="12">
        <f t="shared" si="18"/>
        <v>47324</v>
      </c>
      <c r="X64" s="12">
        <f t="shared" si="2"/>
        <v>47340</v>
      </c>
      <c r="Y64" s="12">
        <f t="shared" si="19"/>
        <v>47343</v>
      </c>
      <c r="Z64" s="12">
        <f t="shared" si="20"/>
        <v>47354</v>
      </c>
      <c r="AA64" s="13">
        <f t="shared" si="21"/>
        <v>47360</v>
      </c>
    </row>
    <row r="65" spans="1:27" x14ac:dyDescent="0.25">
      <c r="A65" s="16" t="str">
        <f t="shared" ref="A65:A74" si="26">A64</f>
        <v>28/29</v>
      </c>
      <c r="B65" s="16" t="s">
        <v>26</v>
      </c>
      <c r="C65" s="16"/>
      <c r="D65" s="16">
        <v>3</v>
      </c>
      <c r="E65" s="17">
        <f t="shared" si="0"/>
        <v>47042</v>
      </c>
      <c r="F65" s="19">
        <f t="shared" si="3"/>
        <v>47105</v>
      </c>
      <c r="G65" s="20">
        <f t="shared" si="4"/>
        <v>47133</v>
      </c>
      <c r="H65" s="20">
        <f t="shared" si="5"/>
        <v>47151</v>
      </c>
      <c r="I65" s="19">
        <f t="shared" si="6"/>
        <v>47154</v>
      </c>
      <c r="J65" s="19">
        <f t="shared" si="7"/>
        <v>47158</v>
      </c>
      <c r="K65" s="19">
        <f t="shared" si="8"/>
        <v>47179</v>
      </c>
      <c r="L65" s="19">
        <f>I65+(VLOOKUP($A65,'[1]1 Term Dates'!$Q$2:$AP$40,25,0)*7)-3</f>
        <v>47228</v>
      </c>
      <c r="M65" s="20">
        <f t="shared" si="9"/>
        <v>47231</v>
      </c>
      <c r="N65" s="20">
        <f t="shared" si="10"/>
        <v>47249</v>
      </c>
      <c r="O65" s="19">
        <f t="shared" si="11"/>
        <v>47252</v>
      </c>
      <c r="P65" s="19">
        <f t="shared" si="12"/>
        <v>47242</v>
      </c>
      <c r="Q65" s="19">
        <f t="shared" si="13"/>
        <v>47270</v>
      </c>
      <c r="R65" s="19">
        <f t="shared" si="14"/>
        <v>47273</v>
      </c>
      <c r="S65" s="19">
        <f t="shared" si="15"/>
        <v>47291</v>
      </c>
      <c r="T65" s="19">
        <f t="shared" si="16"/>
        <v>47312</v>
      </c>
      <c r="U65" s="19">
        <f t="shared" si="17"/>
        <v>47316</v>
      </c>
      <c r="V65" s="19">
        <f t="shared" si="1"/>
        <v>47350</v>
      </c>
      <c r="W65" s="19">
        <f t="shared" si="18"/>
        <v>47352</v>
      </c>
      <c r="X65" s="19">
        <f t="shared" si="2"/>
        <v>47368</v>
      </c>
      <c r="Y65" s="19">
        <f t="shared" si="19"/>
        <v>47371</v>
      </c>
      <c r="Z65" s="19">
        <f t="shared" si="20"/>
        <v>47382</v>
      </c>
      <c r="AA65" s="19">
        <f t="shared" si="21"/>
        <v>47388</v>
      </c>
    </row>
    <row r="66" spans="1:27" x14ac:dyDescent="0.25">
      <c r="A66" s="16" t="str">
        <f t="shared" si="26"/>
        <v>28/29</v>
      </c>
      <c r="B66" s="16" t="s">
        <v>27</v>
      </c>
      <c r="C66" s="16"/>
      <c r="D66" s="16">
        <v>4</v>
      </c>
      <c r="E66" s="17">
        <f t="shared" si="0"/>
        <v>47077</v>
      </c>
      <c r="F66" s="14">
        <f t="shared" si="3"/>
        <v>47140</v>
      </c>
      <c r="G66" s="15">
        <f t="shared" si="4"/>
        <v>47168</v>
      </c>
      <c r="H66" s="15">
        <f t="shared" si="5"/>
        <v>47186</v>
      </c>
      <c r="I66" s="14">
        <f t="shared" si="6"/>
        <v>47189</v>
      </c>
      <c r="J66" s="14">
        <f t="shared" si="7"/>
        <v>47193</v>
      </c>
      <c r="K66" s="14">
        <f t="shared" si="8"/>
        <v>47214</v>
      </c>
      <c r="L66" s="14">
        <f>I66+(VLOOKUP($A66,'[1]1 Term Dates'!$Q$2:$AP$40,25,0)*7)-3</f>
        <v>47263</v>
      </c>
      <c r="M66" s="15">
        <f t="shared" si="9"/>
        <v>47266</v>
      </c>
      <c r="N66" s="15">
        <f t="shared" si="10"/>
        <v>47284</v>
      </c>
      <c r="O66" s="14">
        <f t="shared" si="11"/>
        <v>47287</v>
      </c>
      <c r="P66" s="14">
        <f t="shared" si="12"/>
        <v>47277</v>
      </c>
      <c r="Q66" s="14">
        <f t="shared" si="13"/>
        <v>47305</v>
      </c>
      <c r="R66" s="14">
        <f t="shared" si="14"/>
        <v>47308</v>
      </c>
      <c r="S66" s="14">
        <f t="shared" si="15"/>
        <v>47326</v>
      </c>
      <c r="T66" s="14">
        <f t="shared" si="16"/>
        <v>47347</v>
      </c>
      <c r="U66" s="14">
        <f t="shared" si="17"/>
        <v>47351</v>
      </c>
      <c r="V66" s="14">
        <f t="shared" si="1"/>
        <v>47385</v>
      </c>
      <c r="W66" s="14">
        <f t="shared" si="18"/>
        <v>47387</v>
      </c>
      <c r="X66" s="14">
        <f t="shared" si="2"/>
        <v>47403</v>
      </c>
      <c r="Y66" s="14">
        <f t="shared" si="19"/>
        <v>47406</v>
      </c>
      <c r="Z66" s="14">
        <f t="shared" si="20"/>
        <v>47417</v>
      </c>
      <c r="AA66" s="14">
        <f t="shared" si="21"/>
        <v>47423</v>
      </c>
    </row>
    <row r="67" spans="1:27" ht="15.75" thickBot="1" x14ac:dyDescent="0.3">
      <c r="A67" s="16" t="str">
        <f t="shared" si="26"/>
        <v>28/29</v>
      </c>
      <c r="B67" s="16" t="s">
        <v>28</v>
      </c>
      <c r="C67" s="16"/>
      <c r="D67" s="16">
        <v>5</v>
      </c>
      <c r="E67" s="17">
        <f t="shared" ref="E67:E122" si="27">VLOOKUP($A67,Start_Dates,D67+1,0)+C67</f>
        <v>47105</v>
      </c>
      <c r="F67" s="7">
        <f t="shared" si="3"/>
        <v>47168</v>
      </c>
      <c r="G67" s="8">
        <f t="shared" si="4"/>
        <v>47196</v>
      </c>
      <c r="H67" s="8">
        <f t="shared" si="5"/>
        <v>47214</v>
      </c>
      <c r="I67" s="7">
        <f t="shared" si="6"/>
        <v>47217</v>
      </c>
      <c r="J67" s="7">
        <f t="shared" si="7"/>
        <v>47221</v>
      </c>
      <c r="K67" s="7">
        <f t="shared" si="8"/>
        <v>47242</v>
      </c>
      <c r="L67" s="7">
        <f>I67+(VLOOKUP($A67,'[1]1 Term Dates'!$Q$2:$AP$40,25,0)*7)-3</f>
        <v>47291</v>
      </c>
      <c r="M67" s="8">
        <f t="shared" si="9"/>
        <v>47294</v>
      </c>
      <c r="N67" s="8">
        <f t="shared" si="10"/>
        <v>47312</v>
      </c>
      <c r="O67" s="7">
        <f t="shared" si="11"/>
        <v>47315</v>
      </c>
      <c r="P67" s="7">
        <f t="shared" si="12"/>
        <v>47305</v>
      </c>
      <c r="Q67" s="7">
        <f t="shared" si="13"/>
        <v>47333</v>
      </c>
      <c r="R67" s="7">
        <f t="shared" si="14"/>
        <v>47336</v>
      </c>
      <c r="S67" s="7">
        <f t="shared" si="15"/>
        <v>47354</v>
      </c>
      <c r="T67" s="7">
        <f t="shared" si="16"/>
        <v>47375</v>
      </c>
      <c r="U67" s="7">
        <f t="shared" si="17"/>
        <v>47379</v>
      </c>
      <c r="V67" s="7">
        <f t="shared" ref="V67:V122" si="28">E67+(44*7)</f>
        <v>47413</v>
      </c>
      <c r="W67" s="7">
        <f t="shared" si="18"/>
        <v>47415</v>
      </c>
      <c r="X67" s="7">
        <f t="shared" ref="X67:X122" si="29">T67+(8*7)</f>
        <v>47431</v>
      </c>
      <c r="Y67" s="7">
        <f t="shared" si="19"/>
        <v>47434</v>
      </c>
      <c r="Z67" s="7">
        <f t="shared" si="20"/>
        <v>47445</v>
      </c>
      <c r="AA67" s="7">
        <f t="shared" si="21"/>
        <v>47451</v>
      </c>
    </row>
    <row r="68" spans="1:27" ht="15.75" thickBot="1" x14ac:dyDescent="0.3">
      <c r="A68" s="16" t="str">
        <f t="shared" si="26"/>
        <v>28/29</v>
      </c>
      <c r="B68" s="16" t="s">
        <v>29</v>
      </c>
      <c r="C68" s="16"/>
      <c r="D68" s="16">
        <v>6</v>
      </c>
      <c r="E68" s="18">
        <f t="shared" si="27"/>
        <v>47126</v>
      </c>
      <c r="F68" s="10">
        <f t="shared" si="3"/>
        <v>47189</v>
      </c>
      <c r="G68" s="11">
        <f t="shared" si="4"/>
        <v>47217</v>
      </c>
      <c r="H68" s="11">
        <f t="shared" si="5"/>
        <v>47235</v>
      </c>
      <c r="I68" s="12">
        <f t="shared" si="6"/>
        <v>47238</v>
      </c>
      <c r="J68" s="12">
        <f t="shared" si="7"/>
        <v>47242</v>
      </c>
      <c r="K68" s="12">
        <f t="shared" si="8"/>
        <v>47263</v>
      </c>
      <c r="L68" s="12">
        <f>I68+(VLOOKUP($A68,'[1]1 Term Dates'!$Q$2:$AP$40,25,0)*7)-3</f>
        <v>47312</v>
      </c>
      <c r="M68" s="11">
        <f t="shared" si="9"/>
        <v>47315</v>
      </c>
      <c r="N68" s="11">
        <f t="shared" si="10"/>
        <v>47333</v>
      </c>
      <c r="O68" s="12">
        <f t="shared" si="11"/>
        <v>47336</v>
      </c>
      <c r="P68" s="12">
        <f t="shared" si="12"/>
        <v>47326</v>
      </c>
      <c r="Q68" s="12">
        <f t="shared" si="13"/>
        <v>47354</v>
      </c>
      <c r="R68" s="12">
        <f t="shared" si="14"/>
        <v>47357</v>
      </c>
      <c r="S68" s="12">
        <f t="shared" si="15"/>
        <v>47375</v>
      </c>
      <c r="T68" s="12">
        <f t="shared" si="16"/>
        <v>47396</v>
      </c>
      <c r="U68" s="12">
        <f t="shared" si="17"/>
        <v>47400</v>
      </c>
      <c r="V68" s="12">
        <f t="shared" si="28"/>
        <v>47434</v>
      </c>
      <c r="W68" s="12">
        <f t="shared" si="18"/>
        <v>47436</v>
      </c>
      <c r="X68" s="12">
        <f t="shared" si="29"/>
        <v>47452</v>
      </c>
      <c r="Y68" s="12">
        <f t="shared" si="19"/>
        <v>47455</v>
      </c>
      <c r="Z68" s="12">
        <f t="shared" si="20"/>
        <v>47466</v>
      </c>
      <c r="AA68" s="13">
        <f t="shared" si="21"/>
        <v>47472</v>
      </c>
    </row>
    <row r="69" spans="1:27" x14ac:dyDescent="0.25">
      <c r="A69" s="16" t="str">
        <f t="shared" si="26"/>
        <v>28/29</v>
      </c>
      <c r="B69" s="16" t="s">
        <v>30</v>
      </c>
      <c r="C69" s="16"/>
      <c r="D69" s="16">
        <v>7</v>
      </c>
      <c r="E69" s="17">
        <f t="shared" si="27"/>
        <v>47168</v>
      </c>
      <c r="F69" s="19">
        <f t="shared" si="3"/>
        <v>47231</v>
      </c>
      <c r="G69" s="20">
        <f t="shared" si="4"/>
        <v>47259</v>
      </c>
      <c r="H69" s="20">
        <f t="shared" si="5"/>
        <v>47277</v>
      </c>
      <c r="I69" s="19">
        <f t="shared" si="6"/>
        <v>47280</v>
      </c>
      <c r="J69" s="19">
        <f t="shared" si="7"/>
        <v>47284</v>
      </c>
      <c r="K69" s="19">
        <f t="shared" si="8"/>
        <v>47305</v>
      </c>
      <c r="L69" s="19">
        <f>I69+(VLOOKUP($A69,'[1]1 Term Dates'!$Q$2:$AP$40,25,0)*7)-3</f>
        <v>47354</v>
      </c>
      <c r="M69" s="20">
        <f t="shared" si="9"/>
        <v>47357</v>
      </c>
      <c r="N69" s="20">
        <f t="shared" si="10"/>
        <v>47375</v>
      </c>
      <c r="O69" s="19">
        <f t="shared" si="11"/>
        <v>47378</v>
      </c>
      <c r="P69" s="19">
        <f t="shared" si="12"/>
        <v>47368</v>
      </c>
      <c r="Q69" s="19">
        <f t="shared" si="13"/>
        <v>47396</v>
      </c>
      <c r="R69" s="19">
        <f t="shared" si="14"/>
        <v>47399</v>
      </c>
      <c r="S69" s="19">
        <f t="shared" si="15"/>
        <v>47417</v>
      </c>
      <c r="T69" s="19">
        <f t="shared" si="16"/>
        <v>47438</v>
      </c>
      <c r="U69" s="19">
        <f t="shared" si="17"/>
        <v>47442</v>
      </c>
      <c r="V69" s="19">
        <f t="shared" si="28"/>
        <v>47476</v>
      </c>
      <c r="W69" s="19">
        <f t="shared" si="18"/>
        <v>47478</v>
      </c>
      <c r="X69" s="19">
        <f t="shared" si="29"/>
        <v>47494</v>
      </c>
      <c r="Y69" s="19">
        <f t="shared" si="19"/>
        <v>47497</v>
      </c>
      <c r="Z69" s="19">
        <f t="shared" si="20"/>
        <v>47508</v>
      </c>
      <c r="AA69" s="19">
        <f t="shared" si="21"/>
        <v>47514</v>
      </c>
    </row>
    <row r="70" spans="1:27" x14ac:dyDescent="0.25">
      <c r="A70" s="16" t="str">
        <f t="shared" si="26"/>
        <v>28/29</v>
      </c>
      <c r="B70" s="16" t="s">
        <v>31</v>
      </c>
      <c r="C70" s="16"/>
      <c r="D70" s="16">
        <v>8</v>
      </c>
      <c r="E70" s="17">
        <f t="shared" si="27"/>
        <v>47196</v>
      </c>
      <c r="F70" s="14">
        <f t="shared" ref="F70:F122" si="30">$E70+(9*7)</f>
        <v>47259</v>
      </c>
      <c r="G70" s="15">
        <f t="shared" ref="G70:G122" si="31">$E70+(13*7)</f>
        <v>47287</v>
      </c>
      <c r="H70" s="15">
        <f t="shared" ref="H70:H122" si="32">G70+(3*7)-3</f>
        <v>47305</v>
      </c>
      <c r="I70" s="14">
        <f t="shared" ref="I70:I122" si="33">E70+(16*7)</f>
        <v>47308</v>
      </c>
      <c r="J70" s="14">
        <f t="shared" ref="J70:J122" si="34">I70+4</f>
        <v>47312</v>
      </c>
      <c r="K70" s="14">
        <f t="shared" ref="K70:K122" si="35">J70+(3*7)</f>
        <v>47333</v>
      </c>
      <c r="L70" s="14">
        <f>I70+(VLOOKUP($A70,'[1]1 Term Dates'!$Q$2:$AP$40,25,0)*7)-3</f>
        <v>47382</v>
      </c>
      <c r="M70" s="15">
        <f t="shared" ref="M70:M122" si="36">L70+3</f>
        <v>47385</v>
      </c>
      <c r="N70" s="15">
        <f t="shared" ref="N70:N122" si="37">M70+(3*7)-3</f>
        <v>47403</v>
      </c>
      <c r="O70" s="14">
        <f t="shared" ref="O70:O122" si="38">N70+3</f>
        <v>47406</v>
      </c>
      <c r="P70" s="14">
        <f t="shared" ref="P70:P122" si="39">E70+(29*7)-3</f>
        <v>47396</v>
      </c>
      <c r="Q70" s="14">
        <f t="shared" ref="Q70:Q122" si="40">R70-3</f>
        <v>47424</v>
      </c>
      <c r="R70" s="14">
        <f t="shared" ref="R70:R122" si="41">E70+(33*7)</f>
        <v>47427</v>
      </c>
      <c r="S70" s="14">
        <f t="shared" ref="S70:S122" si="42">R70+(3*7)-3</f>
        <v>47445</v>
      </c>
      <c r="T70" s="14">
        <f t="shared" ref="T70:T122" si="43">S70+(3*7)</f>
        <v>47466</v>
      </c>
      <c r="U70" s="14">
        <f t="shared" ref="U70:U122" si="44">T70+4</f>
        <v>47470</v>
      </c>
      <c r="V70" s="14">
        <f t="shared" si="28"/>
        <v>47504</v>
      </c>
      <c r="W70" s="14">
        <f t="shared" ref="W70:W122" si="45">V70+2</f>
        <v>47506</v>
      </c>
      <c r="X70" s="14">
        <f t="shared" si="29"/>
        <v>47522</v>
      </c>
      <c r="Y70" s="14">
        <f t="shared" ref="Y70:Y122" si="46">X70+3</f>
        <v>47525</v>
      </c>
      <c r="Z70" s="14">
        <f t="shared" ref="Z70:Z122" si="47">Y70+(2*7)-3</f>
        <v>47536</v>
      </c>
      <c r="AA70" s="14">
        <f t="shared" ref="AA70:AA122" si="48">Z70+6</f>
        <v>47542</v>
      </c>
    </row>
    <row r="71" spans="1:27" x14ac:dyDescent="0.25">
      <c r="A71" s="16" t="str">
        <f t="shared" si="26"/>
        <v>28/29</v>
      </c>
      <c r="B71" s="16" t="s">
        <v>32</v>
      </c>
      <c r="C71" s="16"/>
      <c r="D71" s="16">
        <v>9</v>
      </c>
      <c r="E71" s="17">
        <f t="shared" si="27"/>
        <v>47224</v>
      </c>
      <c r="F71" s="14">
        <f t="shared" si="30"/>
        <v>47287</v>
      </c>
      <c r="G71" s="15">
        <f t="shared" si="31"/>
        <v>47315</v>
      </c>
      <c r="H71" s="15">
        <f t="shared" si="32"/>
        <v>47333</v>
      </c>
      <c r="I71" s="14">
        <f t="shared" si="33"/>
        <v>47336</v>
      </c>
      <c r="J71" s="14">
        <f t="shared" si="34"/>
        <v>47340</v>
      </c>
      <c r="K71" s="14">
        <f t="shared" si="35"/>
        <v>47361</v>
      </c>
      <c r="L71" s="14">
        <f>I71+(VLOOKUP($A71,'[1]1 Term Dates'!$Q$2:$AP$40,25,0)*7)-3</f>
        <v>47410</v>
      </c>
      <c r="M71" s="15">
        <f t="shared" si="36"/>
        <v>47413</v>
      </c>
      <c r="N71" s="15">
        <f t="shared" si="37"/>
        <v>47431</v>
      </c>
      <c r="O71" s="14">
        <f t="shared" si="38"/>
        <v>47434</v>
      </c>
      <c r="P71" s="14">
        <f t="shared" si="39"/>
        <v>47424</v>
      </c>
      <c r="Q71" s="14">
        <f t="shared" si="40"/>
        <v>47452</v>
      </c>
      <c r="R71" s="14">
        <f t="shared" si="41"/>
        <v>47455</v>
      </c>
      <c r="S71" s="14">
        <f t="shared" si="42"/>
        <v>47473</v>
      </c>
      <c r="T71" s="14">
        <f t="shared" si="43"/>
        <v>47494</v>
      </c>
      <c r="U71" s="14">
        <f t="shared" si="44"/>
        <v>47498</v>
      </c>
      <c r="V71" s="14">
        <f t="shared" si="28"/>
        <v>47532</v>
      </c>
      <c r="W71" s="14">
        <f t="shared" si="45"/>
        <v>47534</v>
      </c>
      <c r="X71" s="14">
        <f t="shared" si="29"/>
        <v>47550</v>
      </c>
      <c r="Y71" s="14">
        <f t="shared" si="46"/>
        <v>47553</v>
      </c>
      <c r="Z71" s="14">
        <f t="shared" si="47"/>
        <v>47564</v>
      </c>
      <c r="AA71" s="14">
        <f t="shared" si="48"/>
        <v>47570</v>
      </c>
    </row>
    <row r="72" spans="1:27" x14ac:dyDescent="0.25">
      <c r="A72" s="16" t="str">
        <f t="shared" si="26"/>
        <v>28/29</v>
      </c>
      <c r="B72" s="16" t="s">
        <v>33</v>
      </c>
      <c r="C72" s="16"/>
      <c r="D72" s="16">
        <v>10</v>
      </c>
      <c r="E72" s="17">
        <f t="shared" si="27"/>
        <v>47259</v>
      </c>
      <c r="F72" s="14">
        <f t="shared" si="30"/>
        <v>47322</v>
      </c>
      <c r="G72" s="15">
        <f t="shared" si="31"/>
        <v>47350</v>
      </c>
      <c r="H72" s="15">
        <f t="shared" si="32"/>
        <v>47368</v>
      </c>
      <c r="I72" s="14">
        <f t="shared" si="33"/>
        <v>47371</v>
      </c>
      <c r="J72" s="14">
        <f t="shared" si="34"/>
        <v>47375</v>
      </c>
      <c r="K72" s="14">
        <f t="shared" si="35"/>
        <v>47396</v>
      </c>
      <c r="L72" s="14">
        <f>I72+(VLOOKUP($A72,'[1]1 Term Dates'!$Q$2:$AP$40,25,0)*7)-3</f>
        <v>47445</v>
      </c>
      <c r="M72" s="15">
        <f t="shared" si="36"/>
        <v>47448</v>
      </c>
      <c r="N72" s="15">
        <f t="shared" si="37"/>
        <v>47466</v>
      </c>
      <c r="O72" s="14">
        <f t="shared" si="38"/>
        <v>47469</v>
      </c>
      <c r="P72" s="14">
        <f t="shared" si="39"/>
        <v>47459</v>
      </c>
      <c r="Q72" s="14">
        <f t="shared" si="40"/>
        <v>47487</v>
      </c>
      <c r="R72" s="14">
        <f t="shared" si="41"/>
        <v>47490</v>
      </c>
      <c r="S72" s="14">
        <f t="shared" si="42"/>
        <v>47508</v>
      </c>
      <c r="T72" s="14">
        <f t="shared" si="43"/>
        <v>47529</v>
      </c>
      <c r="U72" s="14">
        <f t="shared" si="44"/>
        <v>47533</v>
      </c>
      <c r="V72" s="14">
        <f t="shared" si="28"/>
        <v>47567</v>
      </c>
      <c r="W72" s="14">
        <f t="shared" si="45"/>
        <v>47569</v>
      </c>
      <c r="X72" s="14">
        <f t="shared" si="29"/>
        <v>47585</v>
      </c>
      <c r="Y72" s="14">
        <f t="shared" si="46"/>
        <v>47588</v>
      </c>
      <c r="Z72" s="14">
        <f t="shared" si="47"/>
        <v>47599</v>
      </c>
      <c r="AA72" s="14">
        <f t="shared" si="48"/>
        <v>47605</v>
      </c>
    </row>
    <row r="73" spans="1:27" x14ac:dyDescent="0.25">
      <c r="A73" s="16" t="str">
        <f t="shared" si="26"/>
        <v>28/29</v>
      </c>
      <c r="B73" s="16" t="s">
        <v>34</v>
      </c>
      <c r="C73" s="16"/>
      <c r="D73" s="16">
        <v>11</v>
      </c>
      <c r="E73" s="17">
        <f t="shared" si="27"/>
        <v>47287</v>
      </c>
      <c r="F73" s="14">
        <f t="shared" si="30"/>
        <v>47350</v>
      </c>
      <c r="G73" s="15">
        <f t="shared" si="31"/>
        <v>47378</v>
      </c>
      <c r="H73" s="15">
        <f t="shared" si="32"/>
        <v>47396</v>
      </c>
      <c r="I73" s="14">
        <f t="shared" si="33"/>
        <v>47399</v>
      </c>
      <c r="J73" s="14">
        <f t="shared" si="34"/>
        <v>47403</v>
      </c>
      <c r="K73" s="14">
        <f t="shared" si="35"/>
        <v>47424</v>
      </c>
      <c r="L73" s="14">
        <f>I73+(VLOOKUP($A73,'[1]1 Term Dates'!$Q$2:$AP$40,25,0)*7)-3</f>
        <v>47473</v>
      </c>
      <c r="M73" s="15">
        <f t="shared" si="36"/>
        <v>47476</v>
      </c>
      <c r="N73" s="15">
        <f t="shared" si="37"/>
        <v>47494</v>
      </c>
      <c r="O73" s="14">
        <f t="shared" si="38"/>
        <v>47497</v>
      </c>
      <c r="P73" s="14">
        <f t="shared" si="39"/>
        <v>47487</v>
      </c>
      <c r="Q73" s="14">
        <f t="shared" si="40"/>
        <v>47515</v>
      </c>
      <c r="R73" s="14">
        <f t="shared" si="41"/>
        <v>47518</v>
      </c>
      <c r="S73" s="14">
        <f t="shared" si="42"/>
        <v>47536</v>
      </c>
      <c r="T73" s="14">
        <f t="shared" si="43"/>
        <v>47557</v>
      </c>
      <c r="U73" s="14">
        <f t="shared" si="44"/>
        <v>47561</v>
      </c>
      <c r="V73" s="14">
        <f t="shared" si="28"/>
        <v>47595</v>
      </c>
      <c r="W73" s="14">
        <f t="shared" si="45"/>
        <v>47597</v>
      </c>
      <c r="X73" s="14">
        <f t="shared" si="29"/>
        <v>47613</v>
      </c>
      <c r="Y73" s="14">
        <f t="shared" si="46"/>
        <v>47616</v>
      </c>
      <c r="Z73" s="14">
        <f t="shared" si="47"/>
        <v>47627</v>
      </c>
      <c r="AA73" s="14">
        <f t="shared" si="48"/>
        <v>47633</v>
      </c>
    </row>
    <row r="74" spans="1:27" x14ac:dyDescent="0.25">
      <c r="A74" s="16" t="str">
        <f t="shared" si="26"/>
        <v>28/29</v>
      </c>
      <c r="B74" s="16" t="s">
        <v>35</v>
      </c>
      <c r="C74" s="16"/>
      <c r="D74" s="16">
        <v>12</v>
      </c>
      <c r="E74" s="17">
        <f t="shared" si="27"/>
        <v>47315</v>
      </c>
      <c r="F74" s="14">
        <f t="shared" si="30"/>
        <v>47378</v>
      </c>
      <c r="G74" s="15">
        <f t="shared" si="31"/>
        <v>47406</v>
      </c>
      <c r="H74" s="15">
        <f t="shared" si="32"/>
        <v>47424</v>
      </c>
      <c r="I74" s="14">
        <f t="shared" si="33"/>
        <v>47427</v>
      </c>
      <c r="J74" s="14">
        <f t="shared" si="34"/>
        <v>47431</v>
      </c>
      <c r="K74" s="14">
        <f t="shared" si="35"/>
        <v>47452</v>
      </c>
      <c r="L74" s="14">
        <f>I74+(VLOOKUP($A74,'[1]1 Term Dates'!$Q$2:$AP$40,25,0)*7)-3</f>
        <v>47501</v>
      </c>
      <c r="M74" s="15">
        <f t="shared" si="36"/>
        <v>47504</v>
      </c>
      <c r="N74" s="15">
        <f t="shared" si="37"/>
        <v>47522</v>
      </c>
      <c r="O74" s="14">
        <f t="shared" si="38"/>
        <v>47525</v>
      </c>
      <c r="P74" s="14">
        <f t="shared" si="39"/>
        <v>47515</v>
      </c>
      <c r="Q74" s="14">
        <f t="shared" si="40"/>
        <v>47543</v>
      </c>
      <c r="R74" s="14">
        <f t="shared" si="41"/>
        <v>47546</v>
      </c>
      <c r="S74" s="14">
        <f t="shared" si="42"/>
        <v>47564</v>
      </c>
      <c r="T74" s="14">
        <f t="shared" si="43"/>
        <v>47585</v>
      </c>
      <c r="U74" s="14">
        <f t="shared" si="44"/>
        <v>47589</v>
      </c>
      <c r="V74" s="14">
        <f t="shared" si="28"/>
        <v>47623</v>
      </c>
      <c r="W74" s="14">
        <f t="shared" si="45"/>
        <v>47625</v>
      </c>
      <c r="X74" s="14">
        <f t="shared" si="29"/>
        <v>47641</v>
      </c>
      <c r="Y74" s="14">
        <f t="shared" si="46"/>
        <v>47644</v>
      </c>
      <c r="Z74" s="14">
        <f t="shared" si="47"/>
        <v>47655</v>
      </c>
      <c r="AA74" s="14">
        <f t="shared" si="48"/>
        <v>47661</v>
      </c>
    </row>
    <row r="75" spans="1:27" ht="15.75" thickBot="1" x14ac:dyDescent="0.3">
      <c r="A75" s="5" t="str">
        <f>HLOOKUP(A63,[1]AYs!$B$3:$Z$26,2,0)</f>
        <v>29/30</v>
      </c>
      <c r="B75" s="5" t="s">
        <v>24</v>
      </c>
      <c r="C75" s="5"/>
      <c r="D75" s="5">
        <v>1</v>
      </c>
      <c r="E75" s="6">
        <f t="shared" si="27"/>
        <v>47350</v>
      </c>
      <c r="F75" s="7">
        <f t="shared" si="30"/>
        <v>47413</v>
      </c>
      <c r="G75" s="8">
        <f t="shared" si="31"/>
        <v>47441</v>
      </c>
      <c r="H75" s="8">
        <f t="shared" si="32"/>
        <v>47459</v>
      </c>
      <c r="I75" s="7">
        <f t="shared" si="33"/>
        <v>47462</v>
      </c>
      <c r="J75" s="7">
        <f t="shared" si="34"/>
        <v>47466</v>
      </c>
      <c r="K75" s="7">
        <f t="shared" si="35"/>
        <v>47487</v>
      </c>
      <c r="L75" s="7">
        <f>I75+(VLOOKUP($A75,'[1]1 Term Dates'!$Q$2:$AP$40,25,0)*7)-3</f>
        <v>47550</v>
      </c>
      <c r="M75" s="8">
        <f t="shared" si="36"/>
        <v>47553</v>
      </c>
      <c r="N75" s="8">
        <f t="shared" si="37"/>
        <v>47571</v>
      </c>
      <c r="O75" s="7">
        <f t="shared" si="38"/>
        <v>47574</v>
      </c>
      <c r="P75" s="7">
        <f t="shared" si="39"/>
        <v>47550</v>
      </c>
      <c r="Q75" s="7">
        <f t="shared" si="40"/>
        <v>47578</v>
      </c>
      <c r="R75" s="7">
        <f t="shared" si="41"/>
        <v>47581</v>
      </c>
      <c r="S75" s="7">
        <f t="shared" si="42"/>
        <v>47599</v>
      </c>
      <c r="T75" s="7">
        <f t="shared" si="43"/>
        <v>47620</v>
      </c>
      <c r="U75" s="7">
        <f t="shared" si="44"/>
        <v>47624</v>
      </c>
      <c r="V75" s="7">
        <f t="shared" si="28"/>
        <v>47658</v>
      </c>
      <c r="W75" s="7">
        <f t="shared" si="45"/>
        <v>47660</v>
      </c>
      <c r="X75" s="7">
        <f t="shared" si="29"/>
        <v>47676</v>
      </c>
      <c r="Y75" s="7">
        <f t="shared" si="46"/>
        <v>47679</v>
      </c>
      <c r="Z75" s="7">
        <f t="shared" si="47"/>
        <v>47690</v>
      </c>
      <c r="AA75" s="7">
        <f t="shared" si="48"/>
        <v>47696</v>
      </c>
    </row>
    <row r="76" spans="1:27" ht="15.75" thickBot="1" x14ac:dyDescent="0.3">
      <c r="A76" s="5" t="str">
        <f>A75</f>
        <v>29/30</v>
      </c>
      <c r="B76" s="5" t="s">
        <v>25</v>
      </c>
      <c r="C76" s="5"/>
      <c r="D76" s="5">
        <v>2</v>
      </c>
      <c r="E76" s="9">
        <f t="shared" si="27"/>
        <v>47378</v>
      </c>
      <c r="F76" s="10">
        <f t="shared" si="30"/>
        <v>47441</v>
      </c>
      <c r="G76" s="11">
        <f t="shared" si="31"/>
        <v>47469</v>
      </c>
      <c r="H76" s="11">
        <f t="shared" si="32"/>
        <v>47487</v>
      </c>
      <c r="I76" s="12">
        <f t="shared" si="33"/>
        <v>47490</v>
      </c>
      <c r="J76" s="12">
        <f t="shared" si="34"/>
        <v>47494</v>
      </c>
      <c r="K76" s="12">
        <f t="shared" si="35"/>
        <v>47515</v>
      </c>
      <c r="L76" s="12">
        <f>I76+(VLOOKUP($A76,'[1]1 Term Dates'!$Q$2:$AP$40,25,0)*7)-3</f>
        <v>47578</v>
      </c>
      <c r="M76" s="11">
        <f t="shared" si="36"/>
        <v>47581</v>
      </c>
      <c r="N76" s="11">
        <f t="shared" si="37"/>
        <v>47599</v>
      </c>
      <c r="O76" s="12">
        <f t="shared" si="38"/>
        <v>47602</v>
      </c>
      <c r="P76" s="12">
        <f t="shared" si="39"/>
        <v>47578</v>
      </c>
      <c r="Q76" s="12">
        <f t="shared" si="40"/>
        <v>47606</v>
      </c>
      <c r="R76" s="12">
        <f t="shared" si="41"/>
        <v>47609</v>
      </c>
      <c r="S76" s="12">
        <f t="shared" si="42"/>
        <v>47627</v>
      </c>
      <c r="T76" s="12">
        <f t="shared" si="43"/>
        <v>47648</v>
      </c>
      <c r="U76" s="12">
        <f t="shared" si="44"/>
        <v>47652</v>
      </c>
      <c r="V76" s="12">
        <f t="shared" si="28"/>
        <v>47686</v>
      </c>
      <c r="W76" s="12">
        <f t="shared" si="45"/>
        <v>47688</v>
      </c>
      <c r="X76" s="12">
        <f t="shared" si="29"/>
        <v>47704</v>
      </c>
      <c r="Y76" s="12">
        <f t="shared" si="46"/>
        <v>47707</v>
      </c>
      <c r="Z76" s="12">
        <f t="shared" si="47"/>
        <v>47718</v>
      </c>
      <c r="AA76" s="13">
        <f t="shared" si="48"/>
        <v>47724</v>
      </c>
    </row>
    <row r="77" spans="1:27" x14ac:dyDescent="0.25">
      <c r="A77" s="5" t="str">
        <f t="shared" ref="A77:A86" si="49">A76</f>
        <v>29/30</v>
      </c>
      <c r="B77" s="5" t="s">
        <v>26</v>
      </c>
      <c r="C77" s="5"/>
      <c r="D77" s="5">
        <v>3</v>
      </c>
      <c r="E77" s="6">
        <f t="shared" si="27"/>
        <v>47406</v>
      </c>
      <c r="F77" s="19">
        <f t="shared" si="30"/>
        <v>47469</v>
      </c>
      <c r="G77" s="20">
        <f t="shared" si="31"/>
        <v>47497</v>
      </c>
      <c r="H77" s="20">
        <f t="shared" si="32"/>
        <v>47515</v>
      </c>
      <c r="I77" s="19">
        <f t="shared" si="33"/>
        <v>47518</v>
      </c>
      <c r="J77" s="19">
        <f t="shared" si="34"/>
        <v>47522</v>
      </c>
      <c r="K77" s="19">
        <f t="shared" si="35"/>
        <v>47543</v>
      </c>
      <c r="L77" s="19">
        <f>I77+(VLOOKUP($A77,'[1]1 Term Dates'!$Q$2:$AP$40,25,0)*7)-3</f>
        <v>47606</v>
      </c>
      <c r="M77" s="20">
        <f t="shared" si="36"/>
        <v>47609</v>
      </c>
      <c r="N77" s="20">
        <f t="shared" si="37"/>
        <v>47627</v>
      </c>
      <c r="O77" s="19">
        <f t="shared" si="38"/>
        <v>47630</v>
      </c>
      <c r="P77" s="19">
        <f t="shared" si="39"/>
        <v>47606</v>
      </c>
      <c r="Q77" s="19">
        <f t="shared" si="40"/>
        <v>47634</v>
      </c>
      <c r="R77" s="19">
        <f t="shared" si="41"/>
        <v>47637</v>
      </c>
      <c r="S77" s="19">
        <f t="shared" si="42"/>
        <v>47655</v>
      </c>
      <c r="T77" s="19">
        <f t="shared" si="43"/>
        <v>47676</v>
      </c>
      <c r="U77" s="19">
        <f t="shared" si="44"/>
        <v>47680</v>
      </c>
      <c r="V77" s="19">
        <f t="shared" si="28"/>
        <v>47714</v>
      </c>
      <c r="W77" s="19">
        <f t="shared" si="45"/>
        <v>47716</v>
      </c>
      <c r="X77" s="19">
        <f t="shared" si="29"/>
        <v>47732</v>
      </c>
      <c r="Y77" s="19">
        <f t="shared" si="46"/>
        <v>47735</v>
      </c>
      <c r="Z77" s="19">
        <f t="shared" si="47"/>
        <v>47746</v>
      </c>
      <c r="AA77" s="19">
        <f t="shared" si="48"/>
        <v>47752</v>
      </c>
    </row>
    <row r="78" spans="1:27" x14ac:dyDescent="0.25">
      <c r="A78" s="5" t="str">
        <f t="shared" si="49"/>
        <v>29/30</v>
      </c>
      <c r="B78" s="5" t="s">
        <v>27</v>
      </c>
      <c r="C78" s="5"/>
      <c r="D78" s="5">
        <v>4</v>
      </c>
      <c r="E78" s="6">
        <f t="shared" si="27"/>
        <v>47441</v>
      </c>
      <c r="F78" s="14">
        <f t="shared" si="30"/>
        <v>47504</v>
      </c>
      <c r="G78" s="15">
        <f t="shared" si="31"/>
        <v>47532</v>
      </c>
      <c r="H78" s="15">
        <f t="shared" si="32"/>
        <v>47550</v>
      </c>
      <c r="I78" s="14">
        <f t="shared" si="33"/>
        <v>47553</v>
      </c>
      <c r="J78" s="14">
        <f t="shared" si="34"/>
        <v>47557</v>
      </c>
      <c r="K78" s="14">
        <f t="shared" si="35"/>
        <v>47578</v>
      </c>
      <c r="L78" s="14">
        <f>I78+(VLOOKUP($A78,'[1]1 Term Dates'!$Q$2:$AP$40,25,0)*7)-3</f>
        <v>47641</v>
      </c>
      <c r="M78" s="15">
        <f t="shared" si="36"/>
        <v>47644</v>
      </c>
      <c r="N78" s="15">
        <f t="shared" si="37"/>
        <v>47662</v>
      </c>
      <c r="O78" s="14">
        <f t="shared" si="38"/>
        <v>47665</v>
      </c>
      <c r="P78" s="14">
        <f t="shared" si="39"/>
        <v>47641</v>
      </c>
      <c r="Q78" s="14">
        <f t="shared" si="40"/>
        <v>47669</v>
      </c>
      <c r="R78" s="14">
        <f t="shared" si="41"/>
        <v>47672</v>
      </c>
      <c r="S78" s="14">
        <f t="shared" si="42"/>
        <v>47690</v>
      </c>
      <c r="T78" s="14">
        <f t="shared" si="43"/>
        <v>47711</v>
      </c>
      <c r="U78" s="14">
        <f t="shared" si="44"/>
        <v>47715</v>
      </c>
      <c r="V78" s="14">
        <f t="shared" si="28"/>
        <v>47749</v>
      </c>
      <c r="W78" s="14">
        <f t="shared" si="45"/>
        <v>47751</v>
      </c>
      <c r="X78" s="14">
        <f t="shared" si="29"/>
        <v>47767</v>
      </c>
      <c r="Y78" s="14">
        <f t="shared" si="46"/>
        <v>47770</v>
      </c>
      <c r="Z78" s="14">
        <f t="shared" si="47"/>
        <v>47781</v>
      </c>
      <c r="AA78" s="14">
        <f t="shared" si="48"/>
        <v>47787</v>
      </c>
    </row>
    <row r="79" spans="1:27" ht="15.75" thickBot="1" x14ac:dyDescent="0.3">
      <c r="A79" s="5" t="str">
        <f t="shared" si="49"/>
        <v>29/30</v>
      </c>
      <c r="B79" s="5" t="s">
        <v>28</v>
      </c>
      <c r="C79" s="5"/>
      <c r="D79" s="5">
        <v>5</v>
      </c>
      <c r="E79" s="6">
        <f t="shared" si="27"/>
        <v>47469</v>
      </c>
      <c r="F79" s="7">
        <f t="shared" si="30"/>
        <v>47532</v>
      </c>
      <c r="G79" s="8">
        <f t="shared" si="31"/>
        <v>47560</v>
      </c>
      <c r="H79" s="8">
        <f t="shared" si="32"/>
        <v>47578</v>
      </c>
      <c r="I79" s="7">
        <f t="shared" si="33"/>
        <v>47581</v>
      </c>
      <c r="J79" s="7">
        <f t="shared" si="34"/>
        <v>47585</v>
      </c>
      <c r="K79" s="7">
        <f t="shared" si="35"/>
        <v>47606</v>
      </c>
      <c r="L79" s="7">
        <f>I79+(VLOOKUP($A79,'[1]1 Term Dates'!$Q$2:$AP$40,25,0)*7)-3</f>
        <v>47669</v>
      </c>
      <c r="M79" s="8">
        <f t="shared" si="36"/>
        <v>47672</v>
      </c>
      <c r="N79" s="8">
        <f t="shared" si="37"/>
        <v>47690</v>
      </c>
      <c r="O79" s="7">
        <f t="shared" si="38"/>
        <v>47693</v>
      </c>
      <c r="P79" s="7">
        <f t="shared" si="39"/>
        <v>47669</v>
      </c>
      <c r="Q79" s="7">
        <f t="shared" si="40"/>
        <v>47697</v>
      </c>
      <c r="R79" s="7">
        <f t="shared" si="41"/>
        <v>47700</v>
      </c>
      <c r="S79" s="7">
        <f t="shared" si="42"/>
        <v>47718</v>
      </c>
      <c r="T79" s="7">
        <f t="shared" si="43"/>
        <v>47739</v>
      </c>
      <c r="U79" s="7">
        <f t="shared" si="44"/>
        <v>47743</v>
      </c>
      <c r="V79" s="7">
        <f t="shared" si="28"/>
        <v>47777</v>
      </c>
      <c r="W79" s="7">
        <f t="shared" si="45"/>
        <v>47779</v>
      </c>
      <c r="X79" s="7">
        <f t="shared" si="29"/>
        <v>47795</v>
      </c>
      <c r="Y79" s="7">
        <f t="shared" si="46"/>
        <v>47798</v>
      </c>
      <c r="Z79" s="7">
        <f t="shared" si="47"/>
        <v>47809</v>
      </c>
      <c r="AA79" s="7">
        <f t="shared" si="48"/>
        <v>47815</v>
      </c>
    </row>
    <row r="80" spans="1:27" ht="15.75" thickBot="1" x14ac:dyDescent="0.3">
      <c r="A80" s="5" t="str">
        <f t="shared" si="49"/>
        <v>29/30</v>
      </c>
      <c r="B80" s="5" t="s">
        <v>29</v>
      </c>
      <c r="C80" s="5"/>
      <c r="D80" s="5">
        <v>6</v>
      </c>
      <c r="E80" s="9">
        <f t="shared" si="27"/>
        <v>47490</v>
      </c>
      <c r="F80" s="10">
        <f t="shared" si="30"/>
        <v>47553</v>
      </c>
      <c r="G80" s="11">
        <f t="shared" si="31"/>
        <v>47581</v>
      </c>
      <c r="H80" s="11">
        <f t="shared" si="32"/>
        <v>47599</v>
      </c>
      <c r="I80" s="12">
        <f t="shared" si="33"/>
        <v>47602</v>
      </c>
      <c r="J80" s="12">
        <f t="shared" si="34"/>
        <v>47606</v>
      </c>
      <c r="K80" s="12">
        <f t="shared" si="35"/>
        <v>47627</v>
      </c>
      <c r="L80" s="12">
        <f>I80+(VLOOKUP($A80,'[1]1 Term Dates'!$Q$2:$AP$40,25,0)*7)-3</f>
        <v>47690</v>
      </c>
      <c r="M80" s="11">
        <f t="shared" si="36"/>
        <v>47693</v>
      </c>
      <c r="N80" s="11">
        <f t="shared" si="37"/>
        <v>47711</v>
      </c>
      <c r="O80" s="12">
        <f t="shared" si="38"/>
        <v>47714</v>
      </c>
      <c r="P80" s="12">
        <f t="shared" si="39"/>
        <v>47690</v>
      </c>
      <c r="Q80" s="12">
        <f t="shared" si="40"/>
        <v>47718</v>
      </c>
      <c r="R80" s="12">
        <f t="shared" si="41"/>
        <v>47721</v>
      </c>
      <c r="S80" s="12">
        <f t="shared" si="42"/>
        <v>47739</v>
      </c>
      <c r="T80" s="12">
        <f t="shared" si="43"/>
        <v>47760</v>
      </c>
      <c r="U80" s="12">
        <f t="shared" si="44"/>
        <v>47764</v>
      </c>
      <c r="V80" s="12">
        <f t="shared" si="28"/>
        <v>47798</v>
      </c>
      <c r="W80" s="12">
        <f t="shared" si="45"/>
        <v>47800</v>
      </c>
      <c r="X80" s="12">
        <f t="shared" si="29"/>
        <v>47816</v>
      </c>
      <c r="Y80" s="12">
        <f t="shared" si="46"/>
        <v>47819</v>
      </c>
      <c r="Z80" s="12">
        <f t="shared" si="47"/>
        <v>47830</v>
      </c>
      <c r="AA80" s="13">
        <f t="shared" si="48"/>
        <v>47836</v>
      </c>
    </row>
    <row r="81" spans="1:27" x14ac:dyDescent="0.25">
      <c r="A81" s="5" t="str">
        <f t="shared" si="49"/>
        <v>29/30</v>
      </c>
      <c r="B81" s="5" t="s">
        <v>30</v>
      </c>
      <c r="C81" s="5"/>
      <c r="D81" s="5">
        <v>7</v>
      </c>
      <c r="E81" s="6">
        <f t="shared" si="27"/>
        <v>47532</v>
      </c>
      <c r="F81" s="19">
        <f t="shared" si="30"/>
        <v>47595</v>
      </c>
      <c r="G81" s="20">
        <f t="shared" si="31"/>
        <v>47623</v>
      </c>
      <c r="H81" s="20">
        <f t="shared" si="32"/>
        <v>47641</v>
      </c>
      <c r="I81" s="19">
        <f t="shared" si="33"/>
        <v>47644</v>
      </c>
      <c r="J81" s="19">
        <f t="shared" si="34"/>
        <v>47648</v>
      </c>
      <c r="K81" s="19">
        <f t="shared" si="35"/>
        <v>47669</v>
      </c>
      <c r="L81" s="19">
        <f>I81+(VLOOKUP($A81,'[1]1 Term Dates'!$Q$2:$AP$40,25,0)*7)-3</f>
        <v>47732</v>
      </c>
      <c r="M81" s="20">
        <f t="shared" si="36"/>
        <v>47735</v>
      </c>
      <c r="N81" s="20">
        <f t="shared" si="37"/>
        <v>47753</v>
      </c>
      <c r="O81" s="19">
        <f t="shared" si="38"/>
        <v>47756</v>
      </c>
      <c r="P81" s="19">
        <f t="shared" si="39"/>
        <v>47732</v>
      </c>
      <c r="Q81" s="19">
        <f t="shared" si="40"/>
        <v>47760</v>
      </c>
      <c r="R81" s="19">
        <f t="shared" si="41"/>
        <v>47763</v>
      </c>
      <c r="S81" s="19">
        <f t="shared" si="42"/>
        <v>47781</v>
      </c>
      <c r="T81" s="19">
        <f t="shared" si="43"/>
        <v>47802</v>
      </c>
      <c r="U81" s="19">
        <f t="shared" si="44"/>
        <v>47806</v>
      </c>
      <c r="V81" s="19">
        <f t="shared" si="28"/>
        <v>47840</v>
      </c>
      <c r="W81" s="19">
        <f t="shared" si="45"/>
        <v>47842</v>
      </c>
      <c r="X81" s="19">
        <f t="shared" si="29"/>
        <v>47858</v>
      </c>
      <c r="Y81" s="19">
        <f t="shared" si="46"/>
        <v>47861</v>
      </c>
      <c r="Z81" s="19">
        <f t="shared" si="47"/>
        <v>47872</v>
      </c>
      <c r="AA81" s="19">
        <f t="shared" si="48"/>
        <v>47878</v>
      </c>
    </row>
    <row r="82" spans="1:27" x14ac:dyDescent="0.25">
      <c r="A82" s="5" t="str">
        <f t="shared" si="49"/>
        <v>29/30</v>
      </c>
      <c r="B82" s="5" t="s">
        <v>31</v>
      </c>
      <c r="C82" s="5"/>
      <c r="D82" s="5">
        <v>8</v>
      </c>
      <c r="E82" s="6">
        <f t="shared" si="27"/>
        <v>47560</v>
      </c>
      <c r="F82" s="14">
        <f t="shared" si="30"/>
        <v>47623</v>
      </c>
      <c r="G82" s="15">
        <f t="shared" si="31"/>
        <v>47651</v>
      </c>
      <c r="H82" s="15">
        <f t="shared" si="32"/>
        <v>47669</v>
      </c>
      <c r="I82" s="14">
        <f t="shared" si="33"/>
        <v>47672</v>
      </c>
      <c r="J82" s="14">
        <f t="shared" si="34"/>
        <v>47676</v>
      </c>
      <c r="K82" s="14">
        <f t="shared" si="35"/>
        <v>47697</v>
      </c>
      <c r="L82" s="14">
        <f>I82+(VLOOKUP($A82,'[1]1 Term Dates'!$Q$2:$AP$40,25,0)*7)-3</f>
        <v>47760</v>
      </c>
      <c r="M82" s="15">
        <f t="shared" si="36"/>
        <v>47763</v>
      </c>
      <c r="N82" s="15">
        <f t="shared" si="37"/>
        <v>47781</v>
      </c>
      <c r="O82" s="14">
        <f t="shared" si="38"/>
        <v>47784</v>
      </c>
      <c r="P82" s="14">
        <f t="shared" si="39"/>
        <v>47760</v>
      </c>
      <c r="Q82" s="14">
        <f t="shared" si="40"/>
        <v>47788</v>
      </c>
      <c r="R82" s="14">
        <f t="shared" si="41"/>
        <v>47791</v>
      </c>
      <c r="S82" s="14">
        <f t="shared" si="42"/>
        <v>47809</v>
      </c>
      <c r="T82" s="14">
        <f t="shared" si="43"/>
        <v>47830</v>
      </c>
      <c r="U82" s="14">
        <f t="shared" si="44"/>
        <v>47834</v>
      </c>
      <c r="V82" s="14">
        <f t="shared" si="28"/>
        <v>47868</v>
      </c>
      <c r="W82" s="14">
        <f t="shared" si="45"/>
        <v>47870</v>
      </c>
      <c r="X82" s="14">
        <f t="shared" si="29"/>
        <v>47886</v>
      </c>
      <c r="Y82" s="14">
        <f t="shared" si="46"/>
        <v>47889</v>
      </c>
      <c r="Z82" s="14">
        <f t="shared" si="47"/>
        <v>47900</v>
      </c>
      <c r="AA82" s="14">
        <f t="shared" si="48"/>
        <v>47906</v>
      </c>
    </row>
    <row r="83" spans="1:27" x14ac:dyDescent="0.25">
      <c r="A83" s="5" t="str">
        <f t="shared" si="49"/>
        <v>29/30</v>
      </c>
      <c r="B83" s="5" t="s">
        <v>32</v>
      </c>
      <c r="C83" s="5"/>
      <c r="D83" s="5">
        <v>9</v>
      </c>
      <c r="E83" s="6">
        <f t="shared" si="27"/>
        <v>47588</v>
      </c>
      <c r="F83" s="14">
        <f t="shared" si="30"/>
        <v>47651</v>
      </c>
      <c r="G83" s="15">
        <f t="shared" si="31"/>
        <v>47679</v>
      </c>
      <c r="H83" s="15">
        <f t="shared" si="32"/>
        <v>47697</v>
      </c>
      <c r="I83" s="14">
        <f t="shared" si="33"/>
        <v>47700</v>
      </c>
      <c r="J83" s="14">
        <f t="shared" si="34"/>
        <v>47704</v>
      </c>
      <c r="K83" s="14">
        <f t="shared" si="35"/>
        <v>47725</v>
      </c>
      <c r="L83" s="14">
        <f>I83+(VLOOKUP($A83,'[1]1 Term Dates'!$Q$2:$AP$40,25,0)*7)-3</f>
        <v>47788</v>
      </c>
      <c r="M83" s="15">
        <f t="shared" si="36"/>
        <v>47791</v>
      </c>
      <c r="N83" s="15">
        <f t="shared" si="37"/>
        <v>47809</v>
      </c>
      <c r="O83" s="14">
        <f t="shared" si="38"/>
        <v>47812</v>
      </c>
      <c r="P83" s="14">
        <f t="shared" si="39"/>
        <v>47788</v>
      </c>
      <c r="Q83" s="14">
        <f t="shared" si="40"/>
        <v>47816</v>
      </c>
      <c r="R83" s="14">
        <f t="shared" si="41"/>
        <v>47819</v>
      </c>
      <c r="S83" s="14">
        <f t="shared" si="42"/>
        <v>47837</v>
      </c>
      <c r="T83" s="14">
        <f t="shared" si="43"/>
        <v>47858</v>
      </c>
      <c r="U83" s="14">
        <f t="shared" si="44"/>
        <v>47862</v>
      </c>
      <c r="V83" s="14">
        <f t="shared" si="28"/>
        <v>47896</v>
      </c>
      <c r="W83" s="14">
        <f t="shared" si="45"/>
        <v>47898</v>
      </c>
      <c r="X83" s="14">
        <f t="shared" si="29"/>
        <v>47914</v>
      </c>
      <c r="Y83" s="14">
        <f t="shared" si="46"/>
        <v>47917</v>
      </c>
      <c r="Z83" s="14">
        <f t="shared" si="47"/>
        <v>47928</v>
      </c>
      <c r="AA83" s="14">
        <f t="shared" si="48"/>
        <v>47934</v>
      </c>
    </row>
    <row r="84" spans="1:27" x14ac:dyDescent="0.25">
      <c r="A84" s="5" t="str">
        <f t="shared" si="49"/>
        <v>29/30</v>
      </c>
      <c r="B84" s="5" t="s">
        <v>33</v>
      </c>
      <c r="C84" s="5"/>
      <c r="D84" s="5">
        <v>10</v>
      </c>
      <c r="E84" s="6">
        <f t="shared" si="27"/>
        <v>47623</v>
      </c>
      <c r="F84" s="14">
        <f t="shared" si="30"/>
        <v>47686</v>
      </c>
      <c r="G84" s="15">
        <f t="shared" si="31"/>
        <v>47714</v>
      </c>
      <c r="H84" s="15">
        <f t="shared" si="32"/>
        <v>47732</v>
      </c>
      <c r="I84" s="14">
        <f t="shared" si="33"/>
        <v>47735</v>
      </c>
      <c r="J84" s="14">
        <f t="shared" si="34"/>
        <v>47739</v>
      </c>
      <c r="K84" s="14">
        <f t="shared" si="35"/>
        <v>47760</v>
      </c>
      <c r="L84" s="14">
        <f>I84+(VLOOKUP($A84,'[1]1 Term Dates'!$Q$2:$AP$40,25,0)*7)-3</f>
        <v>47823</v>
      </c>
      <c r="M84" s="15">
        <f t="shared" si="36"/>
        <v>47826</v>
      </c>
      <c r="N84" s="15">
        <f t="shared" si="37"/>
        <v>47844</v>
      </c>
      <c r="O84" s="14">
        <f t="shared" si="38"/>
        <v>47847</v>
      </c>
      <c r="P84" s="14">
        <f t="shared" si="39"/>
        <v>47823</v>
      </c>
      <c r="Q84" s="14">
        <f t="shared" si="40"/>
        <v>47851</v>
      </c>
      <c r="R84" s="14">
        <f t="shared" si="41"/>
        <v>47854</v>
      </c>
      <c r="S84" s="14">
        <f t="shared" si="42"/>
        <v>47872</v>
      </c>
      <c r="T84" s="14">
        <f t="shared" si="43"/>
        <v>47893</v>
      </c>
      <c r="U84" s="14">
        <f t="shared" si="44"/>
        <v>47897</v>
      </c>
      <c r="V84" s="14">
        <f t="shared" si="28"/>
        <v>47931</v>
      </c>
      <c r="W84" s="14">
        <f t="shared" si="45"/>
        <v>47933</v>
      </c>
      <c r="X84" s="14">
        <f t="shared" si="29"/>
        <v>47949</v>
      </c>
      <c r="Y84" s="14">
        <f t="shared" si="46"/>
        <v>47952</v>
      </c>
      <c r="Z84" s="14">
        <f t="shared" si="47"/>
        <v>47963</v>
      </c>
      <c r="AA84" s="14">
        <f t="shared" si="48"/>
        <v>47969</v>
      </c>
    </row>
    <row r="85" spans="1:27" x14ac:dyDescent="0.25">
      <c r="A85" s="5" t="str">
        <f t="shared" si="49"/>
        <v>29/30</v>
      </c>
      <c r="B85" s="5" t="s">
        <v>34</v>
      </c>
      <c r="C85" s="5"/>
      <c r="D85" s="5">
        <v>11</v>
      </c>
      <c r="E85" s="6">
        <f t="shared" si="27"/>
        <v>47651</v>
      </c>
      <c r="F85" s="14">
        <f t="shared" si="30"/>
        <v>47714</v>
      </c>
      <c r="G85" s="15">
        <f t="shared" si="31"/>
        <v>47742</v>
      </c>
      <c r="H85" s="15">
        <f t="shared" si="32"/>
        <v>47760</v>
      </c>
      <c r="I85" s="14">
        <f t="shared" si="33"/>
        <v>47763</v>
      </c>
      <c r="J85" s="14">
        <f t="shared" si="34"/>
        <v>47767</v>
      </c>
      <c r="K85" s="14">
        <f t="shared" si="35"/>
        <v>47788</v>
      </c>
      <c r="L85" s="14">
        <f>I85+(VLOOKUP($A85,'[1]1 Term Dates'!$Q$2:$AP$40,25,0)*7)-3</f>
        <v>47851</v>
      </c>
      <c r="M85" s="15">
        <f t="shared" si="36"/>
        <v>47854</v>
      </c>
      <c r="N85" s="15">
        <f t="shared" si="37"/>
        <v>47872</v>
      </c>
      <c r="O85" s="14">
        <f t="shared" si="38"/>
        <v>47875</v>
      </c>
      <c r="P85" s="14">
        <f t="shared" si="39"/>
        <v>47851</v>
      </c>
      <c r="Q85" s="14">
        <f t="shared" si="40"/>
        <v>47879</v>
      </c>
      <c r="R85" s="14">
        <f t="shared" si="41"/>
        <v>47882</v>
      </c>
      <c r="S85" s="14">
        <f t="shared" si="42"/>
        <v>47900</v>
      </c>
      <c r="T85" s="14">
        <f t="shared" si="43"/>
        <v>47921</v>
      </c>
      <c r="U85" s="14">
        <f t="shared" si="44"/>
        <v>47925</v>
      </c>
      <c r="V85" s="14">
        <f t="shared" si="28"/>
        <v>47959</v>
      </c>
      <c r="W85" s="14">
        <f t="shared" si="45"/>
        <v>47961</v>
      </c>
      <c r="X85" s="14">
        <f t="shared" si="29"/>
        <v>47977</v>
      </c>
      <c r="Y85" s="14">
        <f t="shared" si="46"/>
        <v>47980</v>
      </c>
      <c r="Z85" s="14">
        <f t="shared" si="47"/>
        <v>47991</v>
      </c>
      <c r="AA85" s="14">
        <f t="shared" si="48"/>
        <v>47997</v>
      </c>
    </row>
    <row r="86" spans="1:27" x14ac:dyDescent="0.25">
      <c r="A86" s="5" t="str">
        <f t="shared" si="49"/>
        <v>29/30</v>
      </c>
      <c r="B86" s="5" t="s">
        <v>35</v>
      </c>
      <c r="C86" s="5"/>
      <c r="D86" s="5">
        <v>12</v>
      </c>
      <c r="E86" s="6">
        <f t="shared" si="27"/>
        <v>47679</v>
      </c>
      <c r="F86" s="14">
        <f t="shared" si="30"/>
        <v>47742</v>
      </c>
      <c r="G86" s="15">
        <f t="shared" si="31"/>
        <v>47770</v>
      </c>
      <c r="H86" s="15">
        <f t="shared" si="32"/>
        <v>47788</v>
      </c>
      <c r="I86" s="14">
        <f t="shared" si="33"/>
        <v>47791</v>
      </c>
      <c r="J86" s="14">
        <f t="shared" si="34"/>
        <v>47795</v>
      </c>
      <c r="K86" s="14">
        <f t="shared" si="35"/>
        <v>47816</v>
      </c>
      <c r="L86" s="14">
        <f>I86+(VLOOKUP($A86,'[1]1 Term Dates'!$Q$2:$AP$40,25,0)*7)-3</f>
        <v>47879</v>
      </c>
      <c r="M86" s="15">
        <f t="shared" si="36"/>
        <v>47882</v>
      </c>
      <c r="N86" s="15">
        <f t="shared" si="37"/>
        <v>47900</v>
      </c>
      <c r="O86" s="14">
        <f t="shared" si="38"/>
        <v>47903</v>
      </c>
      <c r="P86" s="14">
        <f t="shared" si="39"/>
        <v>47879</v>
      </c>
      <c r="Q86" s="14">
        <f t="shared" si="40"/>
        <v>47907</v>
      </c>
      <c r="R86" s="14">
        <f t="shared" si="41"/>
        <v>47910</v>
      </c>
      <c r="S86" s="14">
        <f t="shared" si="42"/>
        <v>47928</v>
      </c>
      <c r="T86" s="14">
        <f t="shared" si="43"/>
        <v>47949</v>
      </c>
      <c r="U86" s="14">
        <f t="shared" si="44"/>
        <v>47953</v>
      </c>
      <c r="V86" s="14">
        <f t="shared" si="28"/>
        <v>47987</v>
      </c>
      <c r="W86" s="14">
        <f t="shared" si="45"/>
        <v>47989</v>
      </c>
      <c r="X86" s="14">
        <f t="shared" si="29"/>
        <v>48005</v>
      </c>
      <c r="Y86" s="14">
        <f t="shared" si="46"/>
        <v>48008</v>
      </c>
      <c r="Z86" s="14">
        <f t="shared" si="47"/>
        <v>48019</v>
      </c>
      <c r="AA86" s="14">
        <f t="shared" si="48"/>
        <v>48025</v>
      </c>
    </row>
    <row r="87" spans="1:27" ht="15.75" thickBot="1" x14ac:dyDescent="0.3">
      <c r="A87" s="16" t="str">
        <f>HLOOKUP(A75,[1]AYs!$B$3:$Z$26,2,0)</f>
        <v>30/31</v>
      </c>
      <c r="B87" s="16" t="s">
        <v>24</v>
      </c>
      <c r="C87" s="16"/>
      <c r="D87" s="16">
        <v>1</v>
      </c>
      <c r="E87" s="17">
        <f t="shared" si="27"/>
        <v>47714</v>
      </c>
      <c r="F87" s="7">
        <f t="shared" si="30"/>
        <v>47777</v>
      </c>
      <c r="G87" s="8">
        <f t="shared" si="31"/>
        <v>47805</v>
      </c>
      <c r="H87" s="8">
        <f t="shared" si="32"/>
        <v>47823</v>
      </c>
      <c r="I87" s="7">
        <f t="shared" si="33"/>
        <v>47826</v>
      </c>
      <c r="J87" s="7">
        <f t="shared" si="34"/>
        <v>47830</v>
      </c>
      <c r="K87" s="7">
        <f t="shared" si="35"/>
        <v>47851</v>
      </c>
      <c r="L87" s="7">
        <f>I87+(VLOOKUP($A87,'[1]1 Term Dates'!$Q$2:$AP$40,25,0)*7)-3</f>
        <v>47914</v>
      </c>
      <c r="M87" s="8">
        <f t="shared" si="36"/>
        <v>47917</v>
      </c>
      <c r="N87" s="8">
        <f t="shared" si="37"/>
        <v>47935</v>
      </c>
      <c r="O87" s="7">
        <f t="shared" si="38"/>
        <v>47938</v>
      </c>
      <c r="P87" s="7">
        <f t="shared" si="39"/>
        <v>47914</v>
      </c>
      <c r="Q87" s="7">
        <f t="shared" si="40"/>
        <v>47942</v>
      </c>
      <c r="R87" s="7">
        <f t="shared" si="41"/>
        <v>47945</v>
      </c>
      <c r="S87" s="7">
        <f t="shared" si="42"/>
        <v>47963</v>
      </c>
      <c r="T87" s="7">
        <f t="shared" si="43"/>
        <v>47984</v>
      </c>
      <c r="U87" s="7">
        <f t="shared" si="44"/>
        <v>47988</v>
      </c>
      <c r="V87" s="7">
        <f t="shared" si="28"/>
        <v>48022</v>
      </c>
      <c r="W87" s="7">
        <f t="shared" si="45"/>
        <v>48024</v>
      </c>
      <c r="X87" s="7">
        <f t="shared" si="29"/>
        <v>48040</v>
      </c>
      <c r="Y87" s="7">
        <f t="shared" si="46"/>
        <v>48043</v>
      </c>
      <c r="Z87" s="7">
        <f t="shared" si="47"/>
        <v>48054</v>
      </c>
      <c r="AA87" s="7">
        <f t="shared" si="48"/>
        <v>48060</v>
      </c>
    </row>
    <row r="88" spans="1:27" ht="15.75" thickBot="1" x14ac:dyDescent="0.3">
      <c r="A88" s="16" t="str">
        <f>A87</f>
        <v>30/31</v>
      </c>
      <c r="B88" s="16" t="s">
        <v>25</v>
      </c>
      <c r="C88" s="16"/>
      <c r="D88" s="16">
        <v>2</v>
      </c>
      <c r="E88" s="18">
        <f t="shared" si="27"/>
        <v>47742</v>
      </c>
      <c r="F88" s="10">
        <f t="shared" si="30"/>
        <v>47805</v>
      </c>
      <c r="G88" s="11">
        <f t="shared" si="31"/>
        <v>47833</v>
      </c>
      <c r="H88" s="11">
        <f t="shared" si="32"/>
        <v>47851</v>
      </c>
      <c r="I88" s="12">
        <f t="shared" si="33"/>
        <v>47854</v>
      </c>
      <c r="J88" s="12">
        <f t="shared" si="34"/>
        <v>47858</v>
      </c>
      <c r="K88" s="12">
        <f t="shared" si="35"/>
        <v>47879</v>
      </c>
      <c r="L88" s="12">
        <f>I88+(VLOOKUP($A88,'[1]1 Term Dates'!$Q$2:$AP$40,25,0)*7)-3</f>
        <v>47942</v>
      </c>
      <c r="M88" s="11">
        <f t="shared" si="36"/>
        <v>47945</v>
      </c>
      <c r="N88" s="11">
        <f t="shared" si="37"/>
        <v>47963</v>
      </c>
      <c r="O88" s="12">
        <f t="shared" si="38"/>
        <v>47966</v>
      </c>
      <c r="P88" s="12">
        <f t="shared" si="39"/>
        <v>47942</v>
      </c>
      <c r="Q88" s="12">
        <f t="shared" si="40"/>
        <v>47970</v>
      </c>
      <c r="R88" s="12">
        <f t="shared" si="41"/>
        <v>47973</v>
      </c>
      <c r="S88" s="12">
        <f t="shared" si="42"/>
        <v>47991</v>
      </c>
      <c r="T88" s="12">
        <f t="shared" si="43"/>
        <v>48012</v>
      </c>
      <c r="U88" s="12">
        <f t="shared" si="44"/>
        <v>48016</v>
      </c>
      <c r="V88" s="12">
        <f t="shared" si="28"/>
        <v>48050</v>
      </c>
      <c r="W88" s="12">
        <f t="shared" si="45"/>
        <v>48052</v>
      </c>
      <c r="X88" s="12">
        <f t="shared" si="29"/>
        <v>48068</v>
      </c>
      <c r="Y88" s="12">
        <f t="shared" si="46"/>
        <v>48071</v>
      </c>
      <c r="Z88" s="12">
        <f t="shared" si="47"/>
        <v>48082</v>
      </c>
      <c r="AA88" s="13">
        <f t="shared" si="48"/>
        <v>48088</v>
      </c>
    </row>
    <row r="89" spans="1:27" x14ac:dyDescent="0.25">
      <c r="A89" s="16" t="str">
        <f t="shared" ref="A89:A98" si="50">A88</f>
        <v>30/31</v>
      </c>
      <c r="B89" s="16" t="s">
        <v>26</v>
      </c>
      <c r="C89" s="16"/>
      <c r="D89" s="16">
        <v>3</v>
      </c>
      <c r="E89" s="17">
        <f t="shared" si="27"/>
        <v>47777</v>
      </c>
      <c r="F89" s="19">
        <f t="shared" si="30"/>
        <v>47840</v>
      </c>
      <c r="G89" s="20">
        <f t="shared" si="31"/>
        <v>47868</v>
      </c>
      <c r="H89" s="20">
        <f t="shared" si="32"/>
        <v>47886</v>
      </c>
      <c r="I89" s="19">
        <f t="shared" si="33"/>
        <v>47889</v>
      </c>
      <c r="J89" s="19">
        <f t="shared" si="34"/>
        <v>47893</v>
      </c>
      <c r="K89" s="19">
        <f t="shared" si="35"/>
        <v>47914</v>
      </c>
      <c r="L89" s="19">
        <f>I89+(VLOOKUP($A89,'[1]1 Term Dates'!$Q$2:$AP$40,25,0)*7)-3</f>
        <v>47977</v>
      </c>
      <c r="M89" s="20">
        <f t="shared" si="36"/>
        <v>47980</v>
      </c>
      <c r="N89" s="20">
        <f t="shared" si="37"/>
        <v>47998</v>
      </c>
      <c r="O89" s="19">
        <f t="shared" si="38"/>
        <v>48001</v>
      </c>
      <c r="P89" s="19">
        <f t="shared" si="39"/>
        <v>47977</v>
      </c>
      <c r="Q89" s="19">
        <f t="shared" si="40"/>
        <v>48005</v>
      </c>
      <c r="R89" s="19">
        <f t="shared" si="41"/>
        <v>48008</v>
      </c>
      <c r="S89" s="19">
        <f t="shared" si="42"/>
        <v>48026</v>
      </c>
      <c r="T89" s="19">
        <f t="shared" si="43"/>
        <v>48047</v>
      </c>
      <c r="U89" s="19">
        <f t="shared" si="44"/>
        <v>48051</v>
      </c>
      <c r="V89" s="19">
        <f t="shared" si="28"/>
        <v>48085</v>
      </c>
      <c r="W89" s="19">
        <f t="shared" si="45"/>
        <v>48087</v>
      </c>
      <c r="X89" s="19">
        <f t="shared" si="29"/>
        <v>48103</v>
      </c>
      <c r="Y89" s="19">
        <f t="shared" si="46"/>
        <v>48106</v>
      </c>
      <c r="Z89" s="19">
        <f t="shared" si="47"/>
        <v>48117</v>
      </c>
      <c r="AA89" s="19">
        <f t="shared" si="48"/>
        <v>48123</v>
      </c>
    </row>
    <row r="90" spans="1:27" x14ac:dyDescent="0.25">
      <c r="A90" s="16" t="str">
        <f t="shared" si="50"/>
        <v>30/31</v>
      </c>
      <c r="B90" s="16" t="s">
        <v>27</v>
      </c>
      <c r="C90" s="16"/>
      <c r="D90" s="16">
        <v>4</v>
      </c>
      <c r="E90" s="17">
        <f t="shared" si="27"/>
        <v>47805</v>
      </c>
      <c r="F90" s="14">
        <f t="shared" si="30"/>
        <v>47868</v>
      </c>
      <c r="G90" s="15">
        <f t="shared" si="31"/>
        <v>47896</v>
      </c>
      <c r="H90" s="15">
        <f t="shared" si="32"/>
        <v>47914</v>
      </c>
      <c r="I90" s="14">
        <f t="shared" si="33"/>
        <v>47917</v>
      </c>
      <c r="J90" s="14">
        <f t="shared" si="34"/>
        <v>47921</v>
      </c>
      <c r="K90" s="14">
        <f t="shared" si="35"/>
        <v>47942</v>
      </c>
      <c r="L90" s="14">
        <f>I90+(VLOOKUP($A90,'[1]1 Term Dates'!$Q$2:$AP$40,25,0)*7)-3</f>
        <v>48005</v>
      </c>
      <c r="M90" s="15">
        <f t="shared" si="36"/>
        <v>48008</v>
      </c>
      <c r="N90" s="15">
        <f t="shared" si="37"/>
        <v>48026</v>
      </c>
      <c r="O90" s="14">
        <f t="shared" si="38"/>
        <v>48029</v>
      </c>
      <c r="P90" s="14">
        <f t="shared" si="39"/>
        <v>48005</v>
      </c>
      <c r="Q90" s="14">
        <f t="shared" si="40"/>
        <v>48033</v>
      </c>
      <c r="R90" s="14">
        <f t="shared" si="41"/>
        <v>48036</v>
      </c>
      <c r="S90" s="14">
        <f t="shared" si="42"/>
        <v>48054</v>
      </c>
      <c r="T90" s="14">
        <f t="shared" si="43"/>
        <v>48075</v>
      </c>
      <c r="U90" s="14">
        <f t="shared" si="44"/>
        <v>48079</v>
      </c>
      <c r="V90" s="14">
        <f t="shared" si="28"/>
        <v>48113</v>
      </c>
      <c r="W90" s="14">
        <f t="shared" si="45"/>
        <v>48115</v>
      </c>
      <c r="X90" s="14">
        <f t="shared" si="29"/>
        <v>48131</v>
      </c>
      <c r="Y90" s="14">
        <f t="shared" si="46"/>
        <v>48134</v>
      </c>
      <c r="Z90" s="14">
        <f t="shared" si="47"/>
        <v>48145</v>
      </c>
      <c r="AA90" s="14">
        <f t="shared" si="48"/>
        <v>48151</v>
      </c>
    </row>
    <row r="91" spans="1:27" ht="15.75" thickBot="1" x14ac:dyDescent="0.3">
      <c r="A91" s="16" t="str">
        <f t="shared" si="50"/>
        <v>30/31</v>
      </c>
      <c r="B91" s="16" t="s">
        <v>28</v>
      </c>
      <c r="C91" s="16"/>
      <c r="D91" s="16">
        <v>5</v>
      </c>
      <c r="E91" s="17">
        <f t="shared" si="27"/>
        <v>47833</v>
      </c>
      <c r="F91" s="7">
        <f t="shared" si="30"/>
        <v>47896</v>
      </c>
      <c r="G91" s="8">
        <f t="shared" si="31"/>
        <v>47924</v>
      </c>
      <c r="H91" s="8">
        <f t="shared" si="32"/>
        <v>47942</v>
      </c>
      <c r="I91" s="7">
        <f t="shared" si="33"/>
        <v>47945</v>
      </c>
      <c r="J91" s="7">
        <f t="shared" si="34"/>
        <v>47949</v>
      </c>
      <c r="K91" s="7">
        <f t="shared" si="35"/>
        <v>47970</v>
      </c>
      <c r="L91" s="7">
        <f>I91+(VLOOKUP($A91,'[1]1 Term Dates'!$Q$2:$AP$40,25,0)*7)-3</f>
        <v>48033</v>
      </c>
      <c r="M91" s="8">
        <f t="shared" si="36"/>
        <v>48036</v>
      </c>
      <c r="N91" s="8">
        <f t="shared" si="37"/>
        <v>48054</v>
      </c>
      <c r="O91" s="7">
        <f t="shared" si="38"/>
        <v>48057</v>
      </c>
      <c r="P91" s="7">
        <f t="shared" si="39"/>
        <v>48033</v>
      </c>
      <c r="Q91" s="7">
        <f t="shared" si="40"/>
        <v>48061</v>
      </c>
      <c r="R91" s="7">
        <f t="shared" si="41"/>
        <v>48064</v>
      </c>
      <c r="S91" s="7">
        <f t="shared" si="42"/>
        <v>48082</v>
      </c>
      <c r="T91" s="7">
        <f t="shared" si="43"/>
        <v>48103</v>
      </c>
      <c r="U91" s="7">
        <f t="shared" si="44"/>
        <v>48107</v>
      </c>
      <c r="V91" s="7">
        <f t="shared" si="28"/>
        <v>48141</v>
      </c>
      <c r="W91" s="7">
        <f t="shared" si="45"/>
        <v>48143</v>
      </c>
      <c r="X91" s="7">
        <f t="shared" si="29"/>
        <v>48159</v>
      </c>
      <c r="Y91" s="7">
        <f t="shared" si="46"/>
        <v>48162</v>
      </c>
      <c r="Z91" s="7">
        <f t="shared" si="47"/>
        <v>48173</v>
      </c>
      <c r="AA91" s="7">
        <f t="shared" si="48"/>
        <v>48179</v>
      </c>
    </row>
    <row r="92" spans="1:27" ht="15.75" thickBot="1" x14ac:dyDescent="0.3">
      <c r="A92" s="16" t="str">
        <f t="shared" si="50"/>
        <v>30/31</v>
      </c>
      <c r="B92" s="16" t="s">
        <v>29</v>
      </c>
      <c r="C92" s="16"/>
      <c r="D92" s="16">
        <v>6</v>
      </c>
      <c r="E92" s="18">
        <f t="shared" si="27"/>
        <v>47854</v>
      </c>
      <c r="F92" s="10">
        <f t="shared" si="30"/>
        <v>47917</v>
      </c>
      <c r="G92" s="11">
        <f t="shared" si="31"/>
        <v>47945</v>
      </c>
      <c r="H92" s="11">
        <f t="shared" si="32"/>
        <v>47963</v>
      </c>
      <c r="I92" s="12">
        <f t="shared" si="33"/>
        <v>47966</v>
      </c>
      <c r="J92" s="12">
        <f t="shared" si="34"/>
        <v>47970</v>
      </c>
      <c r="K92" s="12">
        <f t="shared" si="35"/>
        <v>47991</v>
      </c>
      <c r="L92" s="12">
        <f>I92+(VLOOKUP($A92,'[1]1 Term Dates'!$Q$2:$AP$40,25,0)*7)-3</f>
        <v>48054</v>
      </c>
      <c r="M92" s="11">
        <f t="shared" si="36"/>
        <v>48057</v>
      </c>
      <c r="N92" s="11">
        <f t="shared" si="37"/>
        <v>48075</v>
      </c>
      <c r="O92" s="12">
        <f t="shared" si="38"/>
        <v>48078</v>
      </c>
      <c r="P92" s="12">
        <f t="shared" si="39"/>
        <v>48054</v>
      </c>
      <c r="Q92" s="12">
        <f t="shared" si="40"/>
        <v>48082</v>
      </c>
      <c r="R92" s="12">
        <f t="shared" si="41"/>
        <v>48085</v>
      </c>
      <c r="S92" s="12">
        <f t="shared" si="42"/>
        <v>48103</v>
      </c>
      <c r="T92" s="12">
        <f t="shared" si="43"/>
        <v>48124</v>
      </c>
      <c r="U92" s="12">
        <f t="shared" si="44"/>
        <v>48128</v>
      </c>
      <c r="V92" s="12">
        <f t="shared" si="28"/>
        <v>48162</v>
      </c>
      <c r="W92" s="12">
        <f t="shared" si="45"/>
        <v>48164</v>
      </c>
      <c r="X92" s="12">
        <f t="shared" si="29"/>
        <v>48180</v>
      </c>
      <c r="Y92" s="12">
        <f t="shared" si="46"/>
        <v>48183</v>
      </c>
      <c r="Z92" s="12">
        <f t="shared" si="47"/>
        <v>48194</v>
      </c>
      <c r="AA92" s="13">
        <f t="shared" si="48"/>
        <v>48200</v>
      </c>
    </row>
    <row r="93" spans="1:27" x14ac:dyDescent="0.25">
      <c r="A93" s="16" t="str">
        <f t="shared" si="50"/>
        <v>30/31</v>
      </c>
      <c r="B93" s="16" t="s">
        <v>30</v>
      </c>
      <c r="C93" s="16"/>
      <c r="D93" s="16">
        <v>7</v>
      </c>
      <c r="E93" s="17">
        <f t="shared" si="27"/>
        <v>47896</v>
      </c>
      <c r="F93" s="19">
        <f t="shared" si="30"/>
        <v>47959</v>
      </c>
      <c r="G93" s="20">
        <f t="shared" si="31"/>
        <v>47987</v>
      </c>
      <c r="H93" s="20">
        <f t="shared" si="32"/>
        <v>48005</v>
      </c>
      <c r="I93" s="19">
        <f t="shared" si="33"/>
        <v>48008</v>
      </c>
      <c r="J93" s="19">
        <f t="shared" si="34"/>
        <v>48012</v>
      </c>
      <c r="K93" s="19">
        <f t="shared" si="35"/>
        <v>48033</v>
      </c>
      <c r="L93" s="19">
        <f>I93+(VLOOKUP($A93,'[1]1 Term Dates'!$Q$2:$AP$40,25,0)*7)-3</f>
        <v>48096</v>
      </c>
      <c r="M93" s="20">
        <f t="shared" si="36"/>
        <v>48099</v>
      </c>
      <c r="N93" s="20">
        <f t="shared" si="37"/>
        <v>48117</v>
      </c>
      <c r="O93" s="19">
        <f t="shared" si="38"/>
        <v>48120</v>
      </c>
      <c r="P93" s="19">
        <f t="shared" si="39"/>
        <v>48096</v>
      </c>
      <c r="Q93" s="19">
        <f t="shared" si="40"/>
        <v>48124</v>
      </c>
      <c r="R93" s="19">
        <f t="shared" si="41"/>
        <v>48127</v>
      </c>
      <c r="S93" s="19">
        <f t="shared" si="42"/>
        <v>48145</v>
      </c>
      <c r="T93" s="19">
        <f t="shared" si="43"/>
        <v>48166</v>
      </c>
      <c r="U93" s="19">
        <f t="shared" si="44"/>
        <v>48170</v>
      </c>
      <c r="V93" s="19">
        <f t="shared" si="28"/>
        <v>48204</v>
      </c>
      <c r="W93" s="19">
        <f t="shared" si="45"/>
        <v>48206</v>
      </c>
      <c r="X93" s="19">
        <f t="shared" si="29"/>
        <v>48222</v>
      </c>
      <c r="Y93" s="19">
        <f t="shared" si="46"/>
        <v>48225</v>
      </c>
      <c r="Z93" s="19">
        <f t="shared" si="47"/>
        <v>48236</v>
      </c>
      <c r="AA93" s="19">
        <f t="shared" si="48"/>
        <v>48242</v>
      </c>
    </row>
    <row r="94" spans="1:27" x14ac:dyDescent="0.25">
      <c r="A94" s="16" t="str">
        <f t="shared" si="50"/>
        <v>30/31</v>
      </c>
      <c r="B94" s="16" t="s">
        <v>31</v>
      </c>
      <c r="C94" s="16"/>
      <c r="D94" s="16">
        <v>8</v>
      </c>
      <c r="E94" s="17">
        <f t="shared" si="27"/>
        <v>47924</v>
      </c>
      <c r="F94" s="14">
        <f t="shared" si="30"/>
        <v>47987</v>
      </c>
      <c r="G94" s="15">
        <f t="shared" si="31"/>
        <v>48015</v>
      </c>
      <c r="H94" s="15">
        <f t="shared" si="32"/>
        <v>48033</v>
      </c>
      <c r="I94" s="14">
        <f t="shared" si="33"/>
        <v>48036</v>
      </c>
      <c r="J94" s="14">
        <f t="shared" si="34"/>
        <v>48040</v>
      </c>
      <c r="K94" s="14">
        <f t="shared" si="35"/>
        <v>48061</v>
      </c>
      <c r="L94" s="14">
        <f>I94+(VLOOKUP($A94,'[1]1 Term Dates'!$Q$2:$AP$40,25,0)*7)-3</f>
        <v>48124</v>
      </c>
      <c r="M94" s="15">
        <f t="shared" si="36"/>
        <v>48127</v>
      </c>
      <c r="N94" s="15">
        <f t="shared" si="37"/>
        <v>48145</v>
      </c>
      <c r="O94" s="14">
        <f t="shared" si="38"/>
        <v>48148</v>
      </c>
      <c r="P94" s="14">
        <f t="shared" si="39"/>
        <v>48124</v>
      </c>
      <c r="Q94" s="14">
        <f t="shared" si="40"/>
        <v>48152</v>
      </c>
      <c r="R94" s="14">
        <f t="shared" si="41"/>
        <v>48155</v>
      </c>
      <c r="S94" s="14">
        <f t="shared" si="42"/>
        <v>48173</v>
      </c>
      <c r="T94" s="14">
        <f t="shared" si="43"/>
        <v>48194</v>
      </c>
      <c r="U94" s="14">
        <f t="shared" si="44"/>
        <v>48198</v>
      </c>
      <c r="V94" s="14">
        <f t="shared" si="28"/>
        <v>48232</v>
      </c>
      <c r="W94" s="14">
        <f t="shared" si="45"/>
        <v>48234</v>
      </c>
      <c r="X94" s="14">
        <f t="shared" si="29"/>
        <v>48250</v>
      </c>
      <c r="Y94" s="14">
        <f t="shared" si="46"/>
        <v>48253</v>
      </c>
      <c r="Z94" s="14">
        <f t="shared" si="47"/>
        <v>48264</v>
      </c>
      <c r="AA94" s="14">
        <f t="shared" si="48"/>
        <v>48270</v>
      </c>
    </row>
    <row r="95" spans="1:27" x14ac:dyDescent="0.25">
      <c r="A95" s="16" t="str">
        <f t="shared" si="50"/>
        <v>30/31</v>
      </c>
      <c r="B95" s="16" t="s">
        <v>32</v>
      </c>
      <c r="C95" s="16"/>
      <c r="D95" s="16">
        <v>9</v>
      </c>
      <c r="E95" s="17">
        <f t="shared" si="27"/>
        <v>47959</v>
      </c>
      <c r="F95" s="14">
        <f t="shared" si="30"/>
        <v>48022</v>
      </c>
      <c r="G95" s="15">
        <f t="shared" si="31"/>
        <v>48050</v>
      </c>
      <c r="H95" s="15">
        <f t="shared" si="32"/>
        <v>48068</v>
      </c>
      <c r="I95" s="14">
        <f t="shared" si="33"/>
        <v>48071</v>
      </c>
      <c r="J95" s="14">
        <f t="shared" si="34"/>
        <v>48075</v>
      </c>
      <c r="K95" s="14">
        <f t="shared" si="35"/>
        <v>48096</v>
      </c>
      <c r="L95" s="14">
        <f>I95+(VLOOKUP($A95,'[1]1 Term Dates'!$Q$2:$AP$40,25,0)*7)-3</f>
        <v>48159</v>
      </c>
      <c r="M95" s="15">
        <f t="shared" si="36"/>
        <v>48162</v>
      </c>
      <c r="N95" s="15">
        <f t="shared" si="37"/>
        <v>48180</v>
      </c>
      <c r="O95" s="14">
        <f t="shared" si="38"/>
        <v>48183</v>
      </c>
      <c r="P95" s="14">
        <f t="shared" si="39"/>
        <v>48159</v>
      </c>
      <c r="Q95" s="14">
        <f t="shared" si="40"/>
        <v>48187</v>
      </c>
      <c r="R95" s="14">
        <f t="shared" si="41"/>
        <v>48190</v>
      </c>
      <c r="S95" s="14">
        <f t="shared" si="42"/>
        <v>48208</v>
      </c>
      <c r="T95" s="14">
        <f t="shared" si="43"/>
        <v>48229</v>
      </c>
      <c r="U95" s="14">
        <f t="shared" si="44"/>
        <v>48233</v>
      </c>
      <c r="V95" s="14">
        <f t="shared" si="28"/>
        <v>48267</v>
      </c>
      <c r="W95" s="14">
        <f t="shared" si="45"/>
        <v>48269</v>
      </c>
      <c r="X95" s="14">
        <f t="shared" si="29"/>
        <v>48285</v>
      </c>
      <c r="Y95" s="14">
        <f t="shared" si="46"/>
        <v>48288</v>
      </c>
      <c r="Z95" s="14">
        <f t="shared" si="47"/>
        <v>48299</v>
      </c>
      <c r="AA95" s="14">
        <f t="shared" si="48"/>
        <v>48305</v>
      </c>
    </row>
    <row r="96" spans="1:27" x14ac:dyDescent="0.25">
      <c r="A96" s="16" t="str">
        <f t="shared" si="50"/>
        <v>30/31</v>
      </c>
      <c r="B96" s="16" t="s">
        <v>33</v>
      </c>
      <c r="C96" s="16"/>
      <c r="D96" s="16">
        <v>10</v>
      </c>
      <c r="E96" s="17">
        <f t="shared" si="27"/>
        <v>47987</v>
      </c>
      <c r="F96" s="14">
        <f t="shared" si="30"/>
        <v>48050</v>
      </c>
      <c r="G96" s="15">
        <f t="shared" si="31"/>
        <v>48078</v>
      </c>
      <c r="H96" s="15">
        <f t="shared" si="32"/>
        <v>48096</v>
      </c>
      <c r="I96" s="14">
        <f t="shared" si="33"/>
        <v>48099</v>
      </c>
      <c r="J96" s="14">
        <f t="shared" si="34"/>
        <v>48103</v>
      </c>
      <c r="K96" s="14">
        <f t="shared" si="35"/>
        <v>48124</v>
      </c>
      <c r="L96" s="14">
        <f>I96+(VLOOKUP($A96,'[1]1 Term Dates'!$Q$2:$AP$40,25,0)*7)-3</f>
        <v>48187</v>
      </c>
      <c r="M96" s="15">
        <f t="shared" si="36"/>
        <v>48190</v>
      </c>
      <c r="N96" s="15">
        <f t="shared" si="37"/>
        <v>48208</v>
      </c>
      <c r="O96" s="14">
        <f t="shared" si="38"/>
        <v>48211</v>
      </c>
      <c r="P96" s="14">
        <f t="shared" si="39"/>
        <v>48187</v>
      </c>
      <c r="Q96" s="14">
        <f t="shared" si="40"/>
        <v>48215</v>
      </c>
      <c r="R96" s="14">
        <f t="shared" si="41"/>
        <v>48218</v>
      </c>
      <c r="S96" s="14">
        <f t="shared" si="42"/>
        <v>48236</v>
      </c>
      <c r="T96" s="14">
        <f t="shared" si="43"/>
        <v>48257</v>
      </c>
      <c r="U96" s="14">
        <f t="shared" si="44"/>
        <v>48261</v>
      </c>
      <c r="V96" s="14">
        <f t="shared" si="28"/>
        <v>48295</v>
      </c>
      <c r="W96" s="14">
        <f t="shared" si="45"/>
        <v>48297</v>
      </c>
      <c r="X96" s="14">
        <f t="shared" si="29"/>
        <v>48313</v>
      </c>
      <c r="Y96" s="14">
        <f t="shared" si="46"/>
        <v>48316</v>
      </c>
      <c r="Z96" s="14">
        <f t="shared" si="47"/>
        <v>48327</v>
      </c>
      <c r="AA96" s="14">
        <f t="shared" si="48"/>
        <v>48333</v>
      </c>
    </row>
    <row r="97" spans="1:27" x14ac:dyDescent="0.25">
      <c r="A97" s="16" t="str">
        <f t="shared" si="50"/>
        <v>30/31</v>
      </c>
      <c r="B97" s="16" t="s">
        <v>34</v>
      </c>
      <c r="C97" s="16"/>
      <c r="D97" s="16">
        <v>11</v>
      </c>
      <c r="E97" s="17">
        <f t="shared" si="27"/>
        <v>48015</v>
      </c>
      <c r="F97" s="14">
        <f t="shared" si="30"/>
        <v>48078</v>
      </c>
      <c r="G97" s="15">
        <f t="shared" si="31"/>
        <v>48106</v>
      </c>
      <c r="H97" s="15">
        <f t="shared" si="32"/>
        <v>48124</v>
      </c>
      <c r="I97" s="14">
        <f t="shared" si="33"/>
        <v>48127</v>
      </c>
      <c r="J97" s="14">
        <f t="shared" si="34"/>
        <v>48131</v>
      </c>
      <c r="K97" s="14">
        <f t="shared" si="35"/>
        <v>48152</v>
      </c>
      <c r="L97" s="14">
        <f>I97+(VLOOKUP($A97,'[1]1 Term Dates'!$Q$2:$AP$40,25,0)*7)-3</f>
        <v>48215</v>
      </c>
      <c r="M97" s="15">
        <f t="shared" si="36"/>
        <v>48218</v>
      </c>
      <c r="N97" s="15">
        <f t="shared" si="37"/>
        <v>48236</v>
      </c>
      <c r="O97" s="14">
        <f t="shared" si="38"/>
        <v>48239</v>
      </c>
      <c r="P97" s="14">
        <f t="shared" si="39"/>
        <v>48215</v>
      </c>
      <c r="Q97" s="14">
        <f t="shared" si="40"/>
        <v>48243</v>
      </c>
      <c r="R97" s="14">
        <f t="shared" si="41"/>
        <v>48246</v>
      </c>
      <c r="S97" s="14">
        <f t="shared" si="42"/>
        <v>48264</v>
      </c>
      <c r="T97" s="14">
        <f t="shared" si="43"/>
        <v>48285</v>
      </c>
      <c r="U97" s="14">
        <f t="shared" si="44"/>
        <v>48289</v>
      </c>
      <c r="V97" s="14">
        <f t="shared" si="28"/>
        <v>48323</v>
      </c>
      <c r="W97" s="14">
        <f t="shared" si="45"/>
        <v>48325</v>
      </c>
      <c r="X97" s="14">
        <f t="shared" si="29"/>
        <v>48341</v>
      </c>
      <c r="Y97" s="14">
        <f t="shared" si="46"/>
        <v>48344</v>
      </c>
      <c r="Z97" s="14">
        <f t="shared" si="47"/>
        <v>48355</v>
      </c>
      <c r="AA97" s="14">
        <f t="shared" si="48"/>
        <v>48361</v>
      </c>
    </row>
    <row r="98" spans="1:27" x14ac:dyDescent="0.25">
      <c r="A98" s="16" t="str">
        <f t="shared" si="50"/>
        <v>30/31</v>
      </c>
      <c r="B98" s="16" t="s">
        <v>35</v>
      </c>
      <c r="C98" s="16"/>
      <c r="D98" s="16">
        <v>12</v>
      </c>
      <c r="E98" s="17">
        <f t="shared" si="27"/>
        <v>48050</v>
      </c>
      <c r="F98" s="14">
        <f t="shared" si="30"/>
        <v>48113</v>
      </c>
      <c r="G98" s="15">
        <f t="shared" si="31"/>
        <v>48141</v>
      </c>
      <c r="H98" s="15">
        <f t="shared" si="32"/>
        <v>48159</v>
      </c>
      <c r="I98" s="14">
        <f t="shared" si="33"/>
        <v>48162</v>
      </c>
      <c r="J98" s="14">
        <f t="shared" si="34"/>
        <v>48166</v>
      </c>
      <c r="K98" s="14">
        <f t="shared" si="35"/>
        <v>48187</v>
      </c>
      <c r="L98" s="14">
        <f>I98+(VLOOKUP($A98,'[1]1 Term Dates'!$Q$2:$AP$40,25,0)*7)-3</f>
        <v>48250</v>
      </c>
      <c r="M98" s="15">
        <f t="shared" si="36"/>
        <v>48253</v>
      </c>
      <c r="N98" s="15">
        <f t="shared" si="37"/>
        <v>48271</v>
      </c>
      <c r="O98" s="14">
        <f t="shared" si="38"/>
        <v>48274</v>
      </c>
      <c r="P98" s="14">
        <f t="shared" si="39"/>
        <v>48250</v>
      </c>
      <c r="Q98" s="14">
        <f t="shared" si="40"/>
        <v>48278</v>
      </c>
      <c r="R98" s="14">
        <f t="shared" si="41"/>
        <v>48281</v>
      </c>
      <c r="S98" s="14">
        <f t="shared" si="42"/>
        <v>48299</v>
      </c>
      <c r="T98" s="14">
        <f t="shared" si="43"/>
        <v>48320</v>
      </c>
      <c r="U98" s="14">
        <f t="shared" si="44"/>
        <v>48324</v>
      </c>
      <c r="V98" s="14">
        <f t="shared" si="28"/>
        <v>48358</v>
      </c>
      <c r="W98" s="14">
        <f t="shared" si="45"/>
        <v>48360</v>
      </c>
      <c r="X98" s="14">
        <f t="shared" si="29"/>
        <v>48376</v>
      </c>
      <c r="Y98" s="14">
        <f t="shared" si="46"/>
        <v>48379</v>
      </c>
      <c r="Z98" s="14">
        <f t="shared" si="47"/>
        <v>48390</v>
      </c>
      <c r="AA98" s="14">
        <f t="shared" si="48"/>
        <v>48396</v>
      </c>
    </row>
    <row r="99" spans="1:27" ht="15.75" thickBot="1" x14ac:dyDescent="0.3">
      <c r="A99" s="5" t="str">
        <f>HLOOKUP(A87,[1]AYs!$B$3:$Z$26,2,0)</f>
        <v>31/32</v>
      </c>
      <c r="B99" s="5" t="s">
        <v>24</v>
      </c>
      <c r="C99" s="5"/>
      <c r="D99" s="5">
        <v>1</v>
      </c>
      <c r="E99" s="6">
        <f t="shared" si="27"/>
        <v>48078</v>
      </c>
      <c r="F99" s="7">
        <f t="shared" si="30"/>
        <v>48141</v>
      </c>
      <c r="G99" s="8">
        <f t="shared" si="31"/>
        <v>48169</v>
      </c>
      <c r="H99" s="8">
        <f t="shared" si="32"/>
        <v>48187</v>
      </c>
      <c r="I99" s="7">
        <f t="shared" si="33"/>
        <v>48190</v>
      </c>
      <c r="J99" s="7">
        <f t="shared" si="34"/>
        <v>48194</v>
      </c>
      <c r="K99" s="7">
        <f t="shared" si="35"/>
        <v>48215</v>
      </c>
      <c r="L99" s="7">
        <f>I99+(VLOOKUP($A99,'[1]1 Term Dates'!$Q$2:$AP$40,25,0)*7)-3</f>
        <v>48264</v>
      </c>
      <c r="M99" s="8">
        <f t="shared" si="36"/>
        <v>48267</v>
      </c>
      <c r="N99" s="8">
        <f t="shared" si="37"/>
        <v>48285</v>
      </c>
      <c r="O99" s="7">
        <f t="shared" si="38"/>
        <v>48288</v>
      </c>
      <c r="P99" s="7">
        <f t="shared" si="39"/>
        <v>48278</v>
      </c>
      <c r="Q99" s="7">
        <f t="shared" si="40"/>
        <v>48306</v>
      </c>
      <c r="R99" s="7">
        <f t="shared" si="41"/>
        <v>48309</v>
      </c>
      <c r="S99" s="7">
        <f t="shared" si="42"/>
        <v>48327</v>
      </c>
      <c r="T99" s="7">
        <f t="shared" si="43"/>
        <v>48348</v>
      </c>
      <c r="U99" s="7">
        <f t="shared" si="44"/>
        <v>48352</v>
      </c>
      <c r="V99" s="7">
        <f t="shared" si="28"/>
        <v>48386</v>
      </c>
      <c r="W99" s="7">
        <f t="shared" si="45"/>
        <v>48388</v>
      </c>
      <c r="X99" s="7">
        <f t="shared" si="29"/>
        <v>48404</v>
      </c>
      <c r="Y99" s="7">
        <f t="shared" si="46"/>
        <v>48407</v>
      </c>
      <c r="Z99" s="7">
        <f t="shared" si="47"/>
        <v>48418</v>
      </c>
      <c r="AA99" s="7">
        <f t="shared" si="48"/>
        <v>48424</v>
      </c>
    </row>
    <row r="100" spans="1:27" ht="15.75" thickBot="1" x14ac:dyDescent="0.3">
      <c r="A100" s="5" t="str">
        <f>A99</f>
        <v>31/32</v>
      </c>
      <c r="B100" s="5" t="s">
        <v>25</v>
      </c>
      <c r="C100" s="5"/>
      <c r="D100" s="5">
        <v>2</v>
      </c>
      <c r="E100" s="9">
        <f t="shared" si="27"/>
        <v>48106</v>
      </c>
      <c r="F100" s="10">
        <f t="shared" si="30"/>
        <v>48169</v>
      </c>
      <c r="G100" s="11">
        <f t="shared" si="31"/>
        <v>48197</v>
      </c>
      <c r="H100" s="11">
        <f t="shared" si="32"/>
        <v>48215</v>
      </c>
      <c r="I100" s="12">
        <f t="shared" si="33"/>
        <v>48218</v>
      </c>
      <c r="J100" s="12">
        <f t="shared" si="34"/>
        <v>48222</v>
      </c>
      <c r="K100" s="12">
        <f t="shared" si="35"/>
        <v>48243</v>
      </c>
      <c r="L100" s="12">
        <f>I100+(VLOOKUP($A100,'[1]1 Term Dates'!$Q$2:$AP$40,25,0)*7)-3</f>
        <v>48292</v>
      </c>
      <c r="M100" s="11">
        <f t="shared" si="36"/>
        <v>48295</v>
      </c>
      <c r="N100" s="11">
        <f t="shared" si="37"/>
        <v>48313</v>
      </c>
      <c r="O100" s="12">
        <f t="shared" si="38"/>
        <v>48316</v>
      </c>
      <c r="P100" s="12">
        <f t="shared" si="39"/>
        <v>48306</v>
      </c>
      <c r="Q100" s="12">
        <f t="shared" si="40"/>
        <v>48334</v>
      </c>
      <c r="R100" s="12">
        <f t="shared" si="41"/>
        <v>48337</v>
      </c>
      <c r="S100" s="12">
        <f t="shared" si="42"/>
        <v>48355</v>
      </c>
      <c r="T100" s="12">
        <f t="shared" si="43"/>
        <v>48376</v>
      </c>
      <c r="U100" s="12">
        <f t="shared" si="44"/>
        <v>48380</v>
      </c>
      <c r="V100" s="12">
        <f t="shared" si="28"/>
        <v>48414</v>
      </c>
      <c r="W100" s="12">
        <f t="shared" si="45"/>
        <v>48416</v>
      </c>
      <c r="X100" s="12">
        <f t="shared" si="29"/>
        <v>48432</v>
      </c>
      <c r="Y100" s="12">
        <f t="shared" si="46"/>
        <v>48435</v>
      </c>
      <c r="Z100" s="12">
        <f t="shared" si="47"/>
        <v>48446</v>
      </c>
      <c r="AA100" s="13">
        <f t="shared" si="48"/>
        <v>48452</v>
      </c>
    </row>
    <row r="101" spans="1:27" x14ac:dyDescent="0.25">
      <c r="A101" s="5" t="str">
        <f t="shared" ref="A101:A110" si="51">A100</f>
        <v>31/32</v>
      </c>
      <c r="B101" s="5" t="s">
        <v>26</v>
      </c>
      <c r="C101" s="5"/>
      <c r="D101" s="5">
        <v>3</v>
      </c>
      <c r="E101" s="6">
        <f t="shared" si="27"/>
        <v>48141</v>
      </c>
      <c r="F101" s="19">
        <f t="shared" si="30"/>
        <v>48204</v>
      </c>
      <c r="G101" s="20">
        <f t="shared" si="31"/>
        <v>48232</v>
      </c>
      <c r="H101" s="20">
        <f t="shared" si="32"/>
        <v>48250</v>
      </c>
      <c r="I101" s="19">
        <f t="shared" si="33"/>
        <v>48253</v>
      </c>
      <c r="J101" s="19">
        <f t="shared" si="34"/>
        <v>48257</v>
      </c>
      <c r="K101" s="19">
        <f t="shared" si="35"/>
        <v>48278</v>
      </c>
      <c r="L101" s="19">
        <f>I101+(VLOOKUP($A101,'[1]1 Term Dates'!$Q$2:$AP$40,25,0)*7)-3</f>
        <v>48327</v>
      </c>
      <c r="M101" s="20">
        <f t="shared" si="36"/>
        <v>48330</v>
      </c>
      <c r="N101" s="20">
        <f t="shared" si="37"/>
        <v>48348</v>
      </c>
      <c r="O101" s="19">
        <f t="shared" si="38"/>
        <v>48351</v>
      </c>
      <c r="P101" s="19">
        <f t="shared" si="39"/>
        <v>48341</v>
      </c>
      <c r="Q101" s="19">
        <f t="shared" si="40"/>
        <v>48369</v>
      </c>
      <c r="R101" s="19">
        <f t="shared" si="41"/>
        <v>48372</v>
      </c>
      <c r="S101" s="19">
        <f t="shared" si="42"/>
        <v>48390</v>
      </c>
      <c r="T101" s="19">
        <f t="shared" si="43"/>
        <v>48411</v>
      </c>
      <c r="U101" s="19">
        <f t="shared" si="44"/>
        <v>48415</v>
      </c>
      <c r="V101" s="19">
        <f t="shared" si="28"/>
        <v>48449</v>
      </c>
      <c r="W101" s="19">
        <f t="shared" si="45"/>
        <v>48451</v>
      </c>
      <c r="X101" s="19">
        <f t="shared" si="29"/>
        <v>48467</v>
      </c>
      <c r="Y101" s="19">
        <f t="shared" si="46"/>
        <v>48470</v>
      </c>
      <c r="Z101" s="19">
        <f t="shared" si="47"/>
        <v>48481</v>
      </c>
      <c r="AA101" s="19">
        <f t="shared" si="48"/>
        <v>48487</v>
      </c>
    </row>
    <row r="102" spans="1:27" x14ac:dyDescent="0.25">
      <c r="A102" s="5" t="str">
        <f t="shared" si="51"/>
        <v>31/32</v>
      </c>
      <c r="B102" s="5" t="s">
        <v>27</v>
      </c>
      <c r="C102" s="5"/>
      <c r="D102" s="5">
        <v>4</v>
      </c>
      <c r="E102" s="6">
        <f t="shared" si="27"/>
        <v>48169</v>
      </c>
      <c r="F102" s="14">
        <f t="shared" si="30"/>
        <v>48232</v>
      </c>
      <c r="G102" s="15">
        <f t="shared" si="31"/>
        <v>48260</v>
      </c>
      <c r="H102" s="15">
        <f t="shared" si="32"/>
        <v>48278</v>
      </c>
      <c r="I102" s="14">
        <f t="shared" si="33"/>
        <v>48281</v>
      </c>
      <c r="J102" s="14">
        <f t="shared" si="34"/>
        <v>48285</v>
      </c>
      <c r="K102" s="14">
        <f t="shared" si="35"/>
        <v>48306</v>
      </c>
      <c r="L102" s="14">
        <f>I102+(VLOOKUP($A102,'[1]1 Term Dates'!$Q$2:$AP$40,25,0)*7)-3</f>
        <v>48355</v>
      </c>
      <c r="M102" s="15">
        <f t="shared" si="36"/>
        <v>48358</v>
      </c>
      <c r="N102" s="15">
        <f t="shared" si="37"/>
        <v>48376</v>
      </c>
      <c r="O102" s="14">
        <f t="shared" si="38"/>
        <v>48379</v>
      </c>
      <c r="P102" s="14">
        <f t="shared" si="39"/>
        <v>48369</v>
      </c>
      <c r="Q102" s="14">
        <f t="shared" si="40"/>
        <v>48397</v>
      </c>
      <c r="R102" s="14">
        <f t="shared" si="41"/>
        <v>48400</v>
      </c>
      <c r="S102" s="14">
        <f t="shared" si="42"/>
        <v>48418</v>
      </c>
      <c r="T102" s="14">
        <f t="shared" si="43"/>
        <v>48439</v>
      </c>
      <c r="U102" s="14">
        <f t="shared" si="44"/>
        <v>48443</v>
      </c>
      <c r="V102" s="14">
        <f t="shared" si="28"/>
        <v>48477</v>
      </c>
      <c r="W102" s="14">
        <f t="shared" si="45"/>
        <v>48479</v>
      </c>
      <c r="X102" s="14">
        <f t="shared" si="29"/>
        <v>48495</v>
      </c>
      <c r="Y102" s="14">
        <f t="shared" si="46"/>
        <v>48498</v>
      </c>
      <c r="Z102" s="14">
        <f t="shared" si="47"/>
        <v>48509</v>
      </c>
      <c r="AA102" s="14">
        <f t="shared" si="48"/>
        <v>48515</v>
      </c>
    </row>
    <row r="103" spans="1:27" ht="15.75" thickBot="1" x14ac:dyDescent="0.3">
      <c r="A103" s="5" t="str">
        <f t="shared" si="51"/>
        <v>31/32</v>
      </c>
      <c r="B103" s="5" t="s">
        <v>28</v>
      </c>
      <c r="C103" s="5"/>
      <c r="D103" s="5">
        <v>5</v>
      </c>
      <c r="E103" s="6">
        <f t="shared" si="27"/>
        <v>48197</v>
      </c>
      <c r="F103" s="7">
        <f t="shared" si="30"/>
        <v>48260</v>
      </c>
      <c r="G103" s="8">
        <f t="shared" si="31"/>
        <v>48288</v>
      </c>
      <c r="H103" s="8">
        <f t="shared" si="32"/>
        <v>48306</v>
      </c>
      <c r="I103" s="7">
        <f t="shared" si="33"/>
        <v>48309</v>
      </c>
      <c r="J103" s="7">
        <f t="shared" si="34"/>
        <v>48313</v>
      </c>
      <c r="K103" s="7">
        <f t="shared" si="35"/>
        <v>48334</v>
      </c>
      <c r="L103" s="7">
        <f>I103+(VLOOKUP($A103,'[1]1 Term Dates'!$Q$2:$AP$40,25,0)*7)-3</f>
        <v>48383</v>
      </c>
      <c r="M103" s="8">
        <f t="shared" si="36"/>
        <v>48386</v>
      </c>
      <c r="N103" s="8">
        <f t="shared" si="37"/>
        <v>48404</v>
      </c>
      <c r="O103" s="7">
        <f t="shared" si="38"/>
        <v>48407</v>
      </c>
      <c r="P103" s="7">
        <f t="shared" si="39"/>
        <v>48397</v>
      </c>
      <c r="Q103" s="7">
        <f t="shared" si="40"/>
        <v>48425</v>
      </c>
      <c r="R103" s="7">
        <f t="shared" si="41"/>
        <v>48428</v>
      </c>
      <c r="S103" s="7">
        <f t="shared" si="42"/>
        <v>48446</v>
      </c>
      <c r="T103" s="7">
        <f t="shared" si="43"/>
        <v>48467</v>
      </c>
      <c r="U103" s="7">
        <f t="shared" si="44"/>
        <v>48471</v>
      </c>
      <c r="V103" s="7">
        <f t="shared" si="28"/>
        <v>48505</v>
      </c>
      <c r="W103" s="7">
        <f t="shared" si="45"/>
        <v>48507</v>
      </c>
      <c r="X103" s="7">
        <f t="shared" si="29"/>
        <v>48523</v>
      </c>
      <c r="Y103" s="7">
        <f t="shared" si="46"/>
        <v>48526</v>
      </c>
      <c r="Z103" s="7">
        <f t="shared" si="47"/>
        <v>48537</v>
      </c>
      <c r="AA103" s="7">
        <f t="shared" si="48"/>
        <v>48543</v>
      </c>
    </row>
    <row r="104" spans="1:27" ht="15.75" thickBot="1" x14ac:dyDescent="0.3">
      <c r="A104" s="5" t="str">
        <f t="shared" si="51"/>
        <v>31/32</v>
      </c>
      <c r="B104" s="5" t="s">
        <v>29</v>
      </c>
      <c r="C104" s="5"/>
      <c r="D104" s="5">
        <v>6</v>
      </c>
      <c r="E104" s="9">
        <f t="shared" si="27"/>
        <v>48218</v>
      </c>
      <c r="F104" s="10">
        <f t="shared" si="30"/>
        <v>48281</v>
      </c>
      <c r="G104" s="11">
        <f t="shared" si="31"/>
        <v>48309</v>
      </c>
      <c r="H104" s="11">
        <f t="shared" si="32"/>
        <v>48327</v>
      </c>
      <c r="I104" s="12">
        <f t="shared" si="33"/>
        <v>48330</v>
      </c>
      <c r="J104" s="12">
        <f t="shared" si="34"/>
        <v>48334</v>
      </c>
      <c r="K104" s="12">
        <f t="shared" si="35"/>
        <v>48355</v>
      </c>
      <c r="L104" s="12">
        <f>I104+(VLOOKUP($A104,'[1]1 Term Dates'!$Q$2:$AP$40,25,0)*7)-3</f>
        <v>48404</v>
      </c>
      <c r="M104" s="11">
        <f t="shared" si="36"/>
        <v>48407</v>
      </c>
      <c r="N104" s="11">
        <f t="shared" si="37"/>
        <v>48425</v>
      </c>
      <c r="O104" s="12">
        <f t="shared" si="38"/>
        <v>48428</v>
      </c>
      <c r="P104" s="12">
        <f t="shared" si="39"/>
        <v>48418</v>
      </c>
      <c r="Q104" s="12">
        <f t="shared" si="40"/>
        <v>48446</v>
      </c>
      <c r="R104" s="12">
        <f t="shared" si="41"/>
        <v>48449</v>
      </c>
      <c r="S104" s="12">
        <f t="shared" si="42"/>
        <v>48467</v>
      </c>
      <c r="T104" s="12">
        <f t="shared" si="43"/>
        <v>48488</v>
      </c>
      <c r="U104" s="12">
        <f t="shared" si="44"/>
        <v>48492</v>
      </c>
      <c r="V104" s="12">
        <f t="shared" si="28"/>
        <v>48526</v>
      </c>
      <c r="W104" s="12">
        <f t="shared" si="45"/>
        <v>48528</v>
      </c>
      <c r="X104" s="12">
        <f t="shared" si="29"/>
        <v>48544</v>
      </c>
      <c r="Y104" s="12">
        <f t="shared" si="46"/>
        <v>48547</v>
      </c>
      <c r="Z104" s="12">
        <f t="shared" si="47"/>
        <v>48558</v>
      </c>
      <c r="AA104" s="13">
        <f t="shared" si="48"/>
        <v>48564</v>
      </c>
    </row>
    <row r="105" spans="1:27" x14ac:dyDescent="0.25">
      <c r="A105" s="5" t="str">
        <f t="shared" si="51"/>
        <v>31/32</v>
      </c>
      <c r="B105" s="5" t="s">
        <v>30</v>
      </c>
      <c r="C105" s="5"/>
      <c r="D105" s="5">
        <v>7</v>
      </c>
      <c r="E105" s="6">
        <f t="shared" si="27"/>
        <v>48260</v>
      </c>
      <c r="F105" s="19">
        <f t="shared" si="30"/>
        <v>48323</v>
      </c>
      <c r="G105" s="20">
        <f t="shared" si="31"/>
        <v>48351</v>
      </c>
      <c r="H105" s="20">
        <f t="shared" si="32"/>
        <v>48369</v>
      </c>
      <c r="I105" s="19">
        <f t="shared" si="33"/>
        <v>48372</v>
      </c>
      <c r="J105" s="19">
        <f t="shared" si="34"/>
        <v>48376</v>
      </c>
      <c r="K105" s="19">
        <f t="shared" si="35"/>
        <v>48397</v>
      </c>
      <c r="L105" s="19">
        <f>I105+(VLOOKUP($A105,'[1]1 Term Dates'!$Q$2:$AP$40,25,0)*7)-3</f>
        <v>48446</v>
      </c>
      <c r="M105" s="20">
        <f t="shared" si="36"/>
        <v>48449</v>
      </c>
      <c r="N105" s="20">
        <f t="shared" si="37"/>
        <v>48467</v>
      </c>
      <c r="O105" s="19">
        <f t="shared" si="38"/>
        <v>48470</v>
      </c>
      <c r="P105" s="19">
        <f t="shared" si="39"/>
        <v>48460</v>
      </c>
      <c r="Q105" s="19">
        <f t="shared" si="40"/>
        <v>48488</v>
      </c>
      <c r="R105" s="19">
        <f t="shared" si="41"/>
        <v>48491</v>
      </c>
      <c r="S105" s="19">
        <f t="shared" si="42"/>
        <v>48509</v>
      </c>
      <c r="T105" s="19">
        <f t="shared" si="43"/>
        <v>48530</v>
      </c>
      <c r="U105" s="19">
        <f t="shared" si="44"/>
        <v>48534</v>
      </c>
      <c r="V105" s="19">
        <f t="shared" si="28"/>
        <v>48568</v>
      </c>
      <c r="W105" s="19">
        <f t="shared" si="45"/>
        <v>48570</v>
      </c>
      <c r="X105" s="19">
        <f t="shared" si="29"/>
        <v>48586</v>
      </c>
      <c r="Y105" s="19">
        <f t="shared" si="46"/>
        <v>48589</v>
      </c>
      <c r="Z105" s="19">
        <f t="shared" si="47"/>
        <v>48600</v>
      </c>
      <c r="AA105" s="19">
        <f t="shared" si="48"/>
        <v>48606</v>
      </c>
    </row>
    <row r="106" spans="1:27" x14ac:dyDescent="0.25">
      <c r="A106" s="5" t="str">
        <f t="shared" si="51"/>
        <v>31/32</v>
      </c>
      <c r="B106" s="5" t="s">
        <v>31</v>
      </c>
      <c r="C106" s="5"/>
      <c r="D106" s="5">
        <v>8</v>
      </c>
      <c r="E106" s="6">
        <f t="shared" si="27"/>
        <v>48288</v>
      </c>
      <c r="F106" s="14">
        <f t="shared" si="30"/>
        <v>48351</v>
      </c>
      <c r="G106" s="15">
        <f t="shared" si="31"/>
        <v>48379</v>
      </c>
      <c r="H106" s="15">
        <f t="shared" si="32"/>
        <v>48397</v>
      </c>
      <c r="I106" s="14">
        <f t="shared" si="33"/>
        <v>48400</v>
      </c>
      <c r="J106" s="14">
        <f t="shared" si="34"/>
        <v>48404</v>
      </c>
      <c r="K106" s="14">
        <f t="shared" si="35"/>
        <v>48425</v>
      </c>
      <c r="L106" s="14">
        <f>I106+(VLOOKUP($A106,'[1]1 Term Dates'!$Q$2:$AP$40,25,0)*7)-3</f>
        <v>48474</v>
      </c>
      <c r="M106" s="15">
        <f t="shared" si="36"/>
        <v>48477</v>
      </c>
      <c r="N106" s="15">
        <f t="shared" si="37"/>
        <v>48495</v>
      </c>
      <c r="O106" s="14">
        <f t="shared" si="38"/>
        <v>48498</v>
      </c>
      <c r="P106" s="14">
        <f t="shared" si="39"/>
        <v>48488</v>
      </c>
      <c r="Q106" s="14">
        <f t="shared" si="40"/>
        <v>48516</v>
      </c>
      <c r="R106" s="14">
        <f t="shared" si="41"/>
        <v>48519</v>
      </c>
      <c r="S106" s="14">
        <f t="shared" si="42"/>
        <v>48537</v>
      </c>
      <c r="T106" s="14">
        <f t="shared" si="43"/>
        <v>48558</v>
      </c>
      <c r="U106" s="14">
        <f t="shared" si="44"/>
        <v>48562</v>
      </c>
      <c r="V106" s="14">
        <f t="shared" si="28"/>
        <v>48596</v>
      </c>
      <c r="W106" s="14">
        <f t="shared" si="45"/>
        <v>48598</v>
      </c>
      <c r="X106" s="14">
        <f t="shared" si="29"/>
        <v>48614</v>
      </c>
      <c r="Y106" s="14">
        <f t="shared" si="46"/>
        <v>48617</v>
      </c>
      <c r="Z106" s="14">
        <f t="shared" si="47"/>
        <v>48628</v>
      </c>
      <c r="AA106" s="14">
        <f t="shared" si="48"/>
        <v>48634</v>
      </c>
    </row>
    <row r="107" spans="1:27" x14ac:dyDescent="0.25">
      <c r="A107" s="5" t="str">
        <f t="shared" si="51"/>
        <v>31/32</v>
      </c>
      <c r="B107" s="5" t="s">
        <v>32</v>
      </c>
      <c r="C107" s="5"/>
      <c r="D107" s="5">
        <v>9</v>
      </c>
      <c r="E107" s="6">
        <f t="shared" si="27"/>
        <v>48323</v>
      </c>
      <c r="F107" s="14">
        <f t="shared" si="30"/>
        <v>48386</v>
      </c>
      <c r="G107" s="15">
        <f t="shared" si="31"/>
        <v>48414</v>
      </c>
      <c r="H107" s="15">
        <f t="shared" si="32"/>
        <v>48432</v>
      </c>
      <c r="I107" s="14">
        <f t="shared" si="33"/>
        <v>48435</v>
      </c>
      <c r="J107" s="14">
        <f t="shared" si="34"/>
        <v>48439</v>
      </c>
      <c r="K107" s="14">
        <f t="shared" si="35"/>
        <v>48460</v>
      </c>
      <c r="L107" s="14">
        <f>I107+(VLOOKUP($A107,'[1]1 Term Dates'!$Q$2:$AP$40,25,0)*7)-3</f>
        <v>48509</v>
      </c>
      <c r="M107" s="15">
        <f t="shared" si="36"/>
        <v>48512</v>
      </c>
      <c r="N107" s="15">
        <f t="shared" si="37"/>
        <v>48530</v>
      </c>
      <c r="O107" s="14">
        <f t="shared" si="38"/>
        <v>48533</v>
      </c>
      <c r="P107" s="14">
        <f t="shared" si="39"/>
        <v>48523</v>
      </c>
      <c r="Q107" s="14">
        <f t="shared" si="40"/>
        <v>48551</v>
      </c>
      <c r="R107" s="14">
        <f t="shared" si="41"/>
        <v>48554</v>
      </c>
      <c r="S107" s="14">
        <f t="shared" si="42"/>
        <v>48572</v>
      </c>
      <c r="T107" s="14">
        <f t="shared" si="43"/>
        <v>48593</v>
      </c>
      <c r="U107" s="14">
        <f t="shared" si="44"/>
        <v>48597</v>
      </c>
      <c r="V107" s="14">
        <f t="shared" si="28"/>
        <v>48631</v>
      </c>
      <c r="W107" s="14">
        <f t="shared" si="45"/>
        <v>48633</v>
      </c>
      <c r="X107" s="14">
        <f t="shared" si="29"/>
        <v>48649</v>
      </c>
      <c r="Y107" s="14">
        <f t="shared" si="46"/>
        <v>48652</v>
      </c>
      <c r="Z107" s="14">
        <f t="shared" si="47"/>
        <v>48663</v>
      </c>
      <c r="AA107" s="14">
        <f t="shared" si="48"/>
        <v>48669</v>
      </c>
    </row>
    <row r="108" spans="1:27" x14ac:dyDescent="0.25">
      <c r="A108" s="5" t="str">
        <f t="shared" si="51"/>
        <v>31/32</v>
      </c>
      <c r="B108" s="5" t="s">
        <v>33</v>
      </c>
      <c r="C108" s="5"/>
      <c r="D108" s="5">
        <v>10</v>
      </c>
      <c r="E108" s="6">
        <f t="shared" si="27"/>
        <v>48351</v>
      </c>
      <c r="F108" s="14">
        <f t="shared" si="30"/>
        <v>48414</v>
      </c>
      <c r="G108" s="15">
        <f t="shared" si="31"/>
        <v>48442</v>
      </c>
      <c r="H108" s="15">
        <f t="shared" si="32"/>
        <v>48460</v>
      </c>
      <c r="I108" s="14">
        <f t="shared" si="33"/>
        <v>48463</v>
      </c>
      <c r="J108" s="14">
        <f t="shared" si="34"/>
        <v>48467</v>
      </c>
      <c r="K108" s="14">
        <f t="shared" si="35"/>
        <v>48488</v>
      </c>
      <c r="L108" s="14">
        <f>I108+(VLOOKUP($A108,'[1]1 Term Dates'!$Q$2:$AP$40,25,0)*7)-3</f>
        <v>48537</v>
      </c>
      <c r="M108" s="15">
        <f t="shared" si="36"/>
        <v>48540</v>
      </c>
      <c r="N108" s="15">
        <f t="shared" si="37"/>
        <v>48558</v>
      </c>
      <c r="O108" s="14">
        <f t="shared" si="38"/>
        <v>48561</v>
      </c>
      <c r="P108" s="14">
        <f t="shared" si="39"/>
        <v>48551</v>
      </c>
      <c r="Q108" s="14">
        <f t="shared" si="40"/>
        <v>48579</v>
      </c>
      <c r="R108" s="14">
        <f t="shared" si="41"/>
        <v>48582</v>
      </c>
      <c r="S108" s="14">
        <f t="shared" si="42"/>
        <v>48600</v>
      </c>
      <c r="T108" s="14">
        <f t="shared" si="43"/>
        <v>48621</v>
      </c>
      <c r="U108" s="14">
        <f t="shared" si="44"/>
        <v>48625</v>
      </c>
      <c r="V108" s="14">
        <f t="shared" si="28"/>
        <v>48659</v>
      </c>
      <c r="W108" s="14">
        <f t="shared" si="45"/>
        <v>48661</v>
      </c>
      <c r="X108" s="14">
        <f t="shared" si="29"/>
        <v>48677</v>
      </c>
      <c r="Y108" s="14">
        <f t="shared" si="46"/>
        <v>48680</v>
      </c>
      <c r="Z108" s="14">
        <f t="shared" si="47"/>
        <v>48691</v>
      </c>
      <c r="AA108" s="14">
        <f t="shared" si="48"/>
        <v>48697</v>
      </c>
    </row>
    <row r="109" spans="1:27" x14ac:dyDescent="0.25">
      <c r="A109" s="5" t="str">
        <f t="shared" si="51"/>
        <v>31/32</v>
      </c>
      <c r="B109" s="5" t="s">
        <v>34</v>
      </c>
      <c r="C109" s="5"/>
      <c r="D109" s="5">
        <v>11</v>
      </c>
      <c r="E109" s="6">
        <f t="shared" si="27"/>
        <v>48386</v>
      </c>
      <c r="F109" s="14">
        <f t="shared" si="30"/>
        <v>48449</v>
      </c>
      <c r="G109" s="15">
        <f t="shared" si="31"/>
        <v>48477</v>
      </c>
      <c r="H109" s="15">
        <f t="shared" si="32"/>
        <v>48495</v>
      </c>
      <c r="I109" s="14">
        <f t="shared" si="33"/>
        <v>48498</v>
      </c>
      <c r="J109" s="14">
        <f t="shared" si="34"/>
        <v>48502</v>
      </c>
      <c r="K109" s="14">
        <f t="shared" si="35"/>
        <v>48523</v>
      </c>
      <c r="L109" s="14">
        <f>I109+(VLOOKUP($A109,'[1]1 Term Dates'!$Q$2:$AP$40,25,0)*7)-3</f>
        <v>48572</v>
      </c>
      <c r="M109" s="15">
        <f t="shared" si="36"/>
        <v>48575</v>
      </c>
      <c r="N109" s="15">
        <f t="shared" si="37"/>
        <v>48593</v>
      </c>
      <c r="O109" s="14">
        <f t="shared" si="38"/>
        <v>48596</v>
      </c>
      <c r="P109" s="14">
        <f t="shared" si="39"/>
        <v>48586</v>
      </c>
      <c r="Q109" s="14">
        <f t="shared" si="40"/>
        <v>48614</v>
      </c>
      <c r="R109" s="14">
        <f t="shared" si="41"/>
        <v>48617</v>
      </c>
      <c r="S109" s="14">
        <f t="shared" si="42"/>
        <v>48635</v>
      </c>
      <c r="T109" s="14">
        <f t="shared" si="43"/>
        <v>48656</v>
      </c>
      <c r="U109" s="14">
        <f t="shared" si="44"/>
        <v>48660</v>
      </c>
      <c r="V109" s="14">
        <f t="shared" si="28"/>
        <v>48694</v>
      </c>
      <c r="W109" s="14">
        <f t="shared" si="45"/>
        <v>48696</v>
      </c>
      <c r="X109" s="14">
        <f t="shared" si="29"/>
        <v>48712</v>
      </c>
      <c r="Y109" s="14">
        <f t="shared" si="46"/>
        <v>48715</v>
      </c>
      <c r="Z109" s="14">
        <f t="shared" si="47"/>
        <v>48726</v>
      </c>
      <c r="AA109" s="14">
        <f t="shared" si="48"/>
        <v>48732</v>
      </c>
    </row>
    <row r="110" spans="1:27" x14ac:dyDescent="0.25">
      <c r="A110" s="5" t="str">
        <f t="shared" si="51"/>
        <v>31/32</v>
      </c>
      <c r="B110" s="5" t="s">
        <v>35</v>
      </c>
      <c r="C110" s="5"/>
      <c r="D110" s="5">
        <v>12</v>
      </c>
      <c r="E110" s="6">
        <f t="shared" si="27"/>
        <v>48414</v>
      </c>
      <c r="F110" s="14">
        <f t="shared" si="30"/>
        <v>48477</v>
      </c>
      <c r="G110" s="15">
        <f t="shared" si="31"/>
        <v>48505</v>
      </c>
      <c r="H110" s="15">
        <f t="shared" si="32"/>
        <v>48523</v>
      </c>
      <c r="I110" s="14">
        <f t="shared" si="33"/>
        <v>48526</v>
      </c>
      <c r="J110" s="14">
        <f t="shared" si="34"/>
        <v>48530</v>
      </c>
      <c r="K110" s="14">
        <f t="shared" si="35"/>
        <v>48551</v>
      </c>
      <c r="L110" s="14">
        <f>I110+(VLOOKUP($A110,'[1]1 Term Dates'!$Q$2:$AP$40,25,0)*7)-3</f>
        <v>48600</v>
      </c>
      <c r="M110" s="15">
        <f t="shared" si="36"/>
        <v>48603</v>
      </c>
      <c r="N110" s="15">
        <f t="shared" si="37"/>
        <v>48621</v>
      </c>
      <c r="O110" s="14">
        <f t="shared" si="38"/>
        <v>48624</v>
      </c>
      <c r="P110" s="14">
        <f t="shared" si="39"/>
        <v>48614</v>
      </c>
      <c r="Q110" s="14">
        <f t="shared" si="40"/>
        <v>48642</v>
      </c>
      <c r="R110" s="14">
        <f t="shared" si="41"/>
        <v>48645</v>
      </c>
      <c r="S110" s="14">
        <f t="shared" si="42"/>
        <v>48663</v>
      </c>
      <c r="T110" s="14">
        <f t="shared" si="43"/>
        <v>48684</v>
      </c>
      <c r="U110" s="14">
        <f t="shared" si="44"/>
        <v>48688</v>
      </c>
      <c r="V110" s="14">
        <f t="shared" si="28"/>
        <v>48722</v>
      </c>
      <c r="W110" s="14">
        <f t="shared" si="45"/>
        <v>48724</v>
      </c>
      <c r="X110" s="14">
        <f t="shared" si="29"/>
        <v>48740</v>
      </c>
      <c r="Y110" s="14">
        <f t="shared" si="46"/>
        <v>48743</v>
      </c>
      <c r="Z110" s="14">
        <f t="shared" si="47"/>
        <v>48754</v>
      </c>
      <c r="AA110" s="14">
        <f t="shared" si="48"/>
        <v>48760</v>
      </c>
    </row>
    <row r="111" spans="1:27" ht="15.75" thickBot="1" x14ac:dyDescent="0.3">
      <c r="A111" s="16" t="str">
        <f>HLOOKUP(A99,[1]AYs!$B$3:$Z$26,2,0)</f>
        <v>32/33</v>
      </c>
      <c r="B111" s="16" t="s">
        <v>24</v>
      </c>
      <c r="C111" s="16"/>
      <c r="D111" s="16">
        <v>1</v>
      </c>
      <c r="E111" s="17">
        <f>VLOOKUP($A111,Start_Dates,D111+1,0)+C111</f>
        <v>48442</v>
      </c>
      <c r="F111" s="7">
        <f t="shared" si="30"/>
        <v>48505</v>
      </c>
      <c r="G111" s="8">
        <f t="shared" si="31"/>
        <v>48533</v>
      </c>
      <c r="H111" s="8">
        <f t="shared" si="32"/>
        <v>48551</v>
      </c>
      <c r="I111" s="7">
        <f t="shared" si="33"/>
        <v>48554</v>
      </c>
      <c r="J111" s="7">
        <f t="shared" si="34"/>
        <v>48558</v>
      </c>
      <c r="K111" s="7">
        <f t="shared" si="35"/>
        <v>48579</v>
      </c>
      <c r="L111" s="7">
        <f>I111+(VLOOKUP($A111,'[1]1 Term Dates'!$Q$2:$AP$40,25,0)*7)-3</f>
        <v>48642</v>
      </c>
      <c r="M111" s="8">
        <f t="shared" si="36"/>
        <v>48645</v>
      </c>
      <c r="N111" s="8">
        <f t="shared" si="37"/>
        <v>48663</v>
      </c>
      <c r="O111" s="7">
        <f t="shared" si="38"/>
        <v>48666</v>
      </c>
      <c r="P111" s="7">
        <f t="shared" si="39"/>
        <v>48642</v>
      </c>
      <c r="Q111" s="7">
        <f t="shared" si="40"/>
        <v>48670</v>
      </c>
      <c r="R111" s="7">
        <f t="shared" si="41"/>
        <v>48673</v>
      </c>
      <c r="S111" s="7">
        <f t="shared" si="42"/>
        <v>48691</v>
      </c>
      <c r="T111" s="7">
        <f t="shared" si="43"/>
        <v>48712</v>
      </c>
      <c r="U111" s="7">
        <f t="shared" si="44"/>
        <v>48716</v>
      </c>
      <c r="V111" s="7">
        <f t="shared" si="28"/>
        <v>48750</v>
      </c>
      <c r="W111" s="7">
        <f t="shared" si="45"/>
        <v>48752</v>
      </c>
      <c r="X111" s="7">
        <f t="shared" si="29"/>
        <v>48768</v>
      </c>
      <c r="Y111" s="7">
        <f t="shared" si="46"/>
        <v>48771</v>
      </c>
      <c r="Z111" s="7">
        <f t="shared" si="47"/>
        <v>48782</v>
      </c>
      <c r="AA111" s="7">
        <f t="shared" si="48"/>
        <v>48788</v>
      </c>
    </row>
    <row r="112" spans="1:27" ht="15.75" thickBot="1" x14ac:dyDescent="0.3">
      <c r="A112" s="16" t="str">
        <f>A111</f>
        <v>32/33</v>
      </c>
      <c r="B112" s="16" t="s">
        <v>25</v>
      </c>
      <c r="C112" s="16"/>
      <c r="D112" s="16">
        <v>2</v>
      </c>
      <c r="E112" s="18">
        <f t="shared" si="27"/>
        <v>48477</v>
      </c>
      <c r="F112" s="10">
        <f t="shared" si="30"/>
        <v>48540</v>
      </c>
      <c r="G112" s="11">
        <f t="shared" si="31"/>
        <v>48568</v>
      </c>
      <c r="H112" s="11">
        <f t="shared" si="32"/>
        <v>48586</v>
      </c>
      <c r="I112" s="12">
        <f t="shared" si="33"/>
        <v>48589</v>
      </c>
      <c r="J112" s="12">
        <f t="shared" si="34"/>
        <v>48593</v>
      </c>
      <c r="K112" s="12">
        <f t="shared" si="35"/>
        <v>48614</v>
      </c>
      <c r="L112" s="12">
        <f>I112+(VLOOKUP($A112,'[1]1 Term Dates'!$Q$2:$AP$40,25,0)*7)-3</f>
        <v>48677</v>
      </c>
      <c r="M112" s="11">
        <f t="shared" si="36"/>
        <v>48680</v>
      </c>
      <c r="N112" s="11">
        <f t="shared" si="37"/>
        <v>48698</v>
      </c>
      <c r="O112" s="12">
        <f t="shared" si="38"/>
        <v>48701</v>
      </c>
      <c r="P112" s="12">
        <f t="shared" si="39"/>
        <v>48677</v>
      </c>
      <c r="Q112" s="12">
        <f t="shared" si="40"/>
        <v>48705</v>
      </c>
      <c r="R112" s="12">
        <f t="shared" si="41"/>
        <v>48708</v>
      </c>
      <c r="S112" s="12">
        <f t="shared" si="42"/>
        <v>48726</v>
      </c>
      <c r="T112" s="12">
        <f t="shared" si="43"/>
        <v>48747</v>
      </c>
      <c r="U112" s="12">
        <f t="shared" si="44"/>
        <v>48751</v>
      </c>
      <c r="V112" s="12">
        <f t="shared" si="28"/>
        <v>48785</v>
      </c>
      <c r="W112" s="12">
        <f t="shared" si="45"/>
        <v>48787</v>
      </c>
      <c r="X112" s="12">
        <f t="shared" si="29"/>
        <v>48803</v>
      </c>
      <c r="Y112" s="12">
        <f t="shared" si="46"/>
        <v>48806</v>
      </c>
      <c r="Z112" s="12">
        <f t="shared" si="47"/>
        <v>48817</v>
      </c>
      <c r="AA112" s="13">
        <f t="shared" si="48"/>
        <v>48823</v>
      </c>
    </row>
    <row r="113" spans="1:27" x14ac:dyDescent="0.25">
      <c r="A113" s="16" t="str">
        <f t="shared" ref="A113:A122" si="52">A112</f>
        <v>32/33</v>
      </c>
      <c r="B113" s="16" t="s">
        <v>26</v>
      </c>
      <c r="C113" s="16"/>
      <c r="D113" s="16">
        <v>3</v>
      </c>
      <c r="E113" s="17">
        <f t="shared" si="27"/>
        <v>48505</v>
      </c>
      <c r="F113" s="19">
        <f t="shared" si="30"/>
        <v>48568</v>
      </c>
      <c r="G113" s="20">
        <f t="shared" si="31"/>
        <v>48596</v>
      </c>
      <c r="H113" s="20">
        <f t="shared" si="32"/>
        <v>48614</v>
      </c>
      <c r="I113" s="19">
        <f t="shared" si="33"/>
        <v>48617</v>
      </c>
      <c r="J113" s="19">
        <f t="shared" si="34"/>
        <v>48621</v>
      </c>
      <c r="K113" s="19">
        <f t="shared" si="35"/>
        <v>48642</v>
      </c>
      <c r="L113" s="19">
        <f>I113+(VLOOKUP($A113,'[1]1 Term Dates'!$Q$2:$AP$40,25,0)*7)-3</f>
        <v>48705</v>
      </c>
      <c r="M113" s="20">
        <f t="shared" si="36"/>
        <v>48708</v>
      </c>
      <c r="N113" s="20">
        <f t="shared" si="37"/>
        <v>48726</v>
      </c>
      <c r="O113" s="19">
        <f t="shared" si="38"/>
        <v>48729</v>
      </c>
      <c r="P113" s="19">
        <f t="shared" si="39"/>
        <v>48705</v>
      </c>
      <c r="Q113" s="19">
        <f t="shared" si="40"/>
        <v>48733</v>
      </c>
      <c r="R113" s="19">
        <f t="shared" si="41"/>
        <v>48736</v>
      </c>
      <c r="S113" s="19">
        <f t="shared" si="42"/>
        <v>48754</v>
      </c>
      <c r="T113" s="19">
        <f t="shared" si="43"/>
        <v>48775</v>
      </c>
      <c r="U113" s="19">
        <f t="shared" si="44"/>
        <v>48779</v>
      </c>
      <c r="V113" s="19">
        <f t="shared" si="28"/>
        <v>48813</v>
      </c>
      <c r="W113" s="19">
        <f t="shared" si="45"/>
        <v>48815</v>
      </c>
      <c r="X113" s="19">
        <f t="shared" si="29"/>
        <v>48831</v>
      </c>
      <c r="Y113" s="19">
        <f t="shared" si="46"/>
        <v>48834</v>
      </c>
      <c r="Z113" s="19">
        <f t="shared" si="47"/>
        <v>48845</v>
      </c>
      <c r="AA113" s="19">
        <f t="shared" si="48"/>
        <v>48851</v>
      </c>
    </row>
    <row r="114" spans="1:27" x14ac:dyDescent="0.25">
      <c r="A114" s="16" t="str">
        <f t="shared" si="52"/>
        <v>32/33</v>
      </c>
      <c r="B114" s="16" t="s">
        <v>27</v>
      </c>
      <c r="C114" s="16"/>
      <c r="D114" s="16">
        <v>4</v>
      </c>
      <c r="E114" s="17">
        <f t="shared" si="27"/>
        <v>48533</v>
      </c>
      <c r="F114" s="14">
        <f t="shared" si="30"/>
        <v>48596</v>
      </c>
      <c r="G114" s="15">
        <f t="shared" si="31"/>
        <v>48624</v>
      </c>
      <c r="H114" s="15">
        <f t="shared" si="32"/>
        <v>48642</v>
      </c>
      <c r="I114" s="14">
        <f t="shared" si="33"/>
        <v>48645</v>
      </c>
      <c r="J114" s="14">
        <f t="shared" si="34"/>
        <v>48649</v>
      </c>
      <c r="K114" s="14">
        <f t="shared" si="35"/>
        <v>48670</v>
      </c>
      <c r="L114" s="14">
        <f>I114+(VLOOKUP($A114,'[1]1 Term Dates'!$Q$2:$AP$40,25,0)*7)-3</f>
        <v>48733</v>
      </c>
      <c r="M114" s="15">
        <f t="shared" si="36"/>
        <v>48736</v>
      </c>
      <c r="N114" s="15">
        <f t="shared" si="37"/>
        <v>48754</v>
      </c>
      <c r="O114" s="14">
        <f t="shared" si="38"/>
        <v>48757</v>
      </c>
      <c r="P114" s="14">
        <f t="shared" si="39"/>
        <v>48733</v>
      </c>
      <c r="Q114" s="14">
        <f t="shared" si="40"/>
        <v>48761</v>
      </c>
      <c r="R114" s="14">
        <f t="shared" si="41"/>
        <v>48764</v>
      </c>
      <c r="S114" s="14">
        <f t="shared" si="42"/>
        <v>48782</v>
      </c>
      <c r="T114" s="14">
        <f t="shared" si="43"/>
        <v>48803</v>
      </c>
      <c r="U114" s="14">
        <f t="shared" si="44"/>
        <v>48807</v>
      </c>
      <c r="V114" s="14">
        <f t="shared" si="28"/>
        <v>48841</v>
      </c>
      <c r="W114" s="14">
        <f t="shared" si="45"/>
        <v>48843</v>
      </c>
      <c r="X114" s="14">
        <f t="shared" si="29"/>
        <v>48859</v>
      </c>
      <c r="Y114" s="14">
        <f t="shared" si="46"/>
        <v>48862</v>
      </c>
      <c r="Z114" s="14">
        <f t="shared" si="47"/>
        <v>48873</v>
      </c>
      <c r="AA114" s="14">
        <f t="shared" si="48"/>
        <v>48879</v>
      </c>
    </row>
    <row r="115" spans="1:27" ht="15.75" thickBot="1" x14ac:dyDescent="0.3">
      <c r="A115" s="16" t="str">
        <f t="shared" si="52"/>
        <v>32/33</v>
      </c>
      <c r="B115" s="16" t="s">
        <v>28</v>
      </c>
      <c r="C115" s="16"/>
      <c r="D115" s="16">
        <v>5</v>
      </c>
      <c r="E115" s="17">
        <f t="shared" si="27"/>
        <v>48568</v>
      </c>
      <c r="F115" s="7">
        <f t="shared" si="30"/>
        <v>48631</v>
      </c>
      <c r="G115" s="8">
        <f t="shared" si="31"/>
        <v>48659</v>
      </c>
      <c r="H115" s="8">
        <f t="shared" si="32"/>
        <v>48677</v>
      </c>
      <c r="I115" s="7">
        <f t="shared" si="33"/>
        <v>48680</v>
      </c>
      <c r="J115" s="7">
        <f t="shared" si="34"/>
        <v>48684</v>
      </c>
      <c r="K115" s="7">
        <f t="shared" si="35"/>
        <v>48705</v>
      </c>
      <c r="L115" s="7">
        <f>I115+(VLOOKUP($A115,'[1]1 Term Dates'!$Q$2:$AP$40,25,0)*7)-3</f>
        <v>48768</v>
      </c>
      <c r="M115" s="8">
        <f t="shared" si="36"/>
        <v>48771</v>
      </c>
      <c r="N115" s="8">
        <f t="shared" si="37"/>
        <v>48789</v>
      </c>
      <c r="O115" s="7">
        <f t="shared" si="38"/>
        <v>48792</v>
      </c>
      <c r="P115" s="7">
        <f t="shared" si="39"/>
        <v>48768</v>
      </c>
      <c r="Q115" s="7">
        <f t="shared" si="40"/>
        <v>48796</v>
      </c>
      <c r="R115" s="7">
        <f t="shared" si="41"/>
        <v>48799</v>
      </c>
      <c r="S115" s="7">
        <f t="shared" si="42"/>
        <v>48817</v>
      </c>
      <c r="T115" s="7">
        <f t="shared" si="43"/>
        <v>48838</v>
      </c>
      <c r="U115" s="7">
        <f t="shared" si="44"/>
        <v>48842</v>
      </c>
      <c r="V115" s="7">
        <f t="shared" si="28"/>
        <v>48876</v>
      </c>
      <c r="W115" s="7">
        <f t="shared" si="45"/>
        <v>48878</v>
      </c>
      <c r="X115" s="7">
        <f t="shared" si="29"/>
        <v>48894</v>
      </c>
      <c r="Y115" s="7">
        <f t="shared" si="46"/>
        <v>48897</v>
      </c>
      <c r="Z115" s="7">
        <f t="shared" si="47"/>
        <v>48908</v>
      </c>
      <c r="AA115" s="7">
        <f t="shared" si="48"/>
        <v>48914</v>
      </c>
    </row>
    <row r="116" spans="1:27" ht="15.75" thickBot="1" x14ac:dyDescent="0.3">
      <c r="A116" s="16" t="str">
        <f t="shared" si="52"/>
        <v>32/33</v>
      </c>
      <c r="B116" s="16" t="s">
        <v>29</v>
      </c>
      <c r="C116" s="16"/>
      <c r="D116" s="16">
        <v>6</v>
      </c>
      <c r="E116" s="18">
        <f t="shared" si="27"/>
        <v>48589</v>
      </c>
      <c r="F116" s="10">
        <f t="shared" si="30"/>
        <v>48652</v>
      </c>
      <c r="G116" s="11">
        <f t="shared" si="31"/>
        <v>48680</v>
      </c>
      <c r="H116" s="11">
        <f t="shared" si="32"/>
        <v>48698</v>
      </c>
      <c r="I116" s="12">
        <f t="shared" si="33"/>
        <v>48701</v>
      </c>
      <c r="J116" s="12">
        <f t="shared" si="34"/>
        <v>48705</v>
      </c>
      <c r="K116" s="12">
        <f t="shared" si="35"/>
        <v>48726</v>
      </c>
      <c r="L116" s="12">
        <f>I116+(VLOOKUP($A116,'[1]1 Term Dates'!$Q$2:$AP$40,25,0)*7)-3</f>
        <v>48789</v>
      </c>
      <c r="M116" s="11">
        <f t="shared" si="36"/>
        <v>48792</v>
      </c>
      <c r="N116" s="11">
        <f t="shared" si="37"/>
        <v>48810</v>
      </c>
      <c r="O116" s="12">
        <f t="shared" si="38"/>
        <v>48813</v>
      </c>
      <c r="P116" s="12">
        <f t="shared" si="39"/>
        <v>48789</v>
      </c>
      <c r="Q116" s="12">
        <f t="shared" si="40"/>
        <v>48817</v>
      </c>
      <c r="R116" s="12">
        <f t="shared" si="41"/>
        <v>48820</v>
      </c>
      <c r="S116" s="12">
        <f t="shared" si="42"/>
        <v>48838</v>
      </c>
      <c r="T116" s="12">
        <f t="shared" si="43"/>
        <v>48859</v>
      </c>
      <c r="U116" s="12">
        <f t="shared" si="44"/>
        <v>48863</v>
      </c>
      <c r="V116" s="12">
        <f t="shared" si="28"/>
        <v>48897</v>
      </c>
      <c r="W116" s="12">
        <f t="shared" si="45"/>
        <v>48899</v>
      </c>
      <c r="X116" s="12">
        <f t="shared" si="29"/>
        <v>48915</v>
      </c>
      <c r="Y116" s="12">
        <f t="shared" si="46"/>
        <v>48918</v>
      </c>
      <c r="Z116" s="12">
        <f t="shared" si="47"/>
        <v>48929</v>
      </c>
      <c r="AA116" s="13">
        <f t="shared" si="48"/>
        <v>48935</v>
      </c>
    </row>
    <row r="117" spans="1:27" x14ac:dyDescent="0.25">
      <c r="A117" s="16" t="str">
        <f t="shared" si="52"/>
        <v>32/33</v>
      </c>
      <c r="B117" s="16" t="s">
        <v>30</v>
      </c>
      <c r="C117" s="16"/>
      <c r="D117" s="16">
        <v>7</v>
      </c>
      <c r="E117" s="17">
        <f t="shared" si="27"/>
        <v>48631</v>
      </c>
      <c r="F117" s="19">
        <f t="shared" si="30"/>
        <v>48694</v>
      </c>
      <c r="G117" s="20">
        <f t="shared" si="31"/>
        <v>48722</v>
      </c>
      <c r="H117" s="20">
        <f t="shared" si="32"/>
        <v>48740</v>
      </c>
      <c r="I117" s="19">
        <f t="shared" si="33"/>
        <v>48743</v>
      </c>
      <c r="J117" s="19">
        <f t="shared" si="34"/>
        <v>48747</v>
      </c>
      <c r="K117" s="19">
        <f t="shared" si="35"/>
        <v>48768</v>
      </c>
      <c r="L117" s="19">
        <f>I117+(VLOOKUP($A117,'[1]1 Term Dates'!$Q$2:$AP$40,25,0)*7)-3</f>
        <v>48831</v>
      </c>
      <c r="M117" s="20">
        <f t="shared" si="36"/>
        <v>48834</v>
      </c>
      <c r="N117" s="20">
        <f t="shared" si="37"/>
        <v>48852</v>
      </c>
      <c r="O117" s="19">
        <f t="shared" si="38"/>
        <v>48855</v>
      </c>
      <c r="P117" s="19">
        <f t="shared" si="39"/>
        <v>48831</v>
      </c>
      <c r="Q117" s="19">
        <f t="shared" si="40"/>
        <v>48859</v>
      </c>
      <c r="R117" s="19">
        <f t="shared" si="41"/>
        <v>48862</v>
      </c>
      <c r="S117" s="19">
        <f t="shared" si="42"/>
        <v>48880</v>
      </c>
      <c r="T117" s="19">
        <f t="shared" si="43"/>
        <v>48901</v>
      </c>
      <c r="U117" s="19">
        <f t="shared" si="44"/>
        <v>48905</v>
      </c>
      <c r="V117" s="19">
        <f t="shared" si="28"/>
        <v>48939</v>
      </c>
      <c r="W117" s="19">
        <f t="shared" si="45"/>
        <v>48941</v>
      </c>
      <c r="X117" s="19">
        <f t="shared" si="29"/>
        <v>48957</v>
      </c>
      <c r="Y117" s="19">
        <f t="shared" si="46"/>
        <v>48960</v>
      </c>
      <c r="Z117" s="19">
        <f t="shared" si="47"/>
        <v>48971</v>
      </c>
      <c r="AA117" s="19">
        <f t="shared" si="48"/>
        <v>48977</v>
      </c>
    </row>
    <row r="118" spans="1:27" x14ac:dyDescent="0.25">
      <c r="A118" s="16" t="str">
        <f t="shared" si="52"/>
        <v>32/33</v>
      </c>
      <c r="B118" s="16" t="s">
        <v>31</v>
      </c>
      <c r="C118" s="16"/>
      <c r="D118" s="16">
        <v>8</v>
      </c>
      <c r="E118" s="17">
        <f t="shared" si="27"/>
        <v>48659</v>
      </c>
      <c r="F118" s="14">
        <f t="shared" si="30"/>
        <v>48722</v>
      </c>
      <c r="G118" s="15">
        <f t="shared" si="31"/>
        <v>48750</v>
      </c>
      <c r="H118" s="15">
        <f t="shared" si="32"/>
        <v>48768</v>
      </c>
      <c r="I118" s="14">
        <f t="shared" si="33"/>
        <v>48771</v>
      </c>
      <c r="J118" s="14">
        <f t="shared" si="34"/>
        <v>48775</v>
      </c>
      <c r="K118" s="14">
        <f t="shared" si="35"/>
        <v>48796</v>
      </c>
      <c r="L118" s="14">
        <f>I118+(VLOOKUP($A118,'[1]1 Term Dates'!$Q$2:$AP$40,25,0)*7)-3</f>
        <v>48859</v>
      </c>
      <c r="M118" s="15">
        <f t="shared" si="36"/>
        <v>48862</v>
      </c>
      <c r="N118" s="15">
        <f t="shared" si="37"/>
        <v>48880</v>
      </c>
      <c r="O118" s="14">
        <f t="shared" si="38"/>
        <v>48883</v>
      </c>
      <c r="P118" s="14">
        <f t="shared" si="39"/>
        <v>48859</v>
      </c>
      <c r="Q118" s="14">
        <f t="shared" si="40"/>
        <v>48887</v>
      </c>
      <c r="R118" s="14">
        <f t="shared" si="41"/>
        <v>48890</v>
      </c>
      <c r="S118" s="14">
        <f t="shared" si="42"/>
        <v>48908</v>
      </c>
      <c r="T118" s="14">
        <f t="shared" si="43"/>
        <v>48929</v>
      </c>
      <c r="U118" s="14">
        <f t="shared" si="44"/>
        <v>48933</v>
      </c>
      <c r="V118" s="14">
        <f t="shared" si="28"/>
        <v>48967</v>
      </c>
      <c r="W118" s="14">
        <f t="shared" si="45"/>
        <v>48969</v>
      </c>
      <c r="X118" s="14">
        <f t="shared" si="29"/>
        <v>48985</v>
      </c>
      <c r="Y118" s="14">
        <f t="shared" si="46"/>
        <v>48988</v>
      </c>
      <c r="Z118" s="14">
        <f t="shared" si="47"/>
        <v>48999</v>
      </c>
      <c r="AA118" s="14">
        <f t="shared" si="48"/>
        <v>49005</v>
      </c>
    </row>
    <row r="119" spans="1:27" x14ac:dyDescent="0.25">
      <c r="A119" s="16" t="str">
        <f t="shared" si="52"/>
        <v>32/33</v>
      </c>
      <c r="B119" s="16" t="s">
        <v>32</v>
      </c>
      <c r="C119" s="16"/>
      <c r="D119" s="16">
        <v>9</v>
      </c>
      <c r="E119" s="17">
        <f t="shared" si="27"/>
        <v>48687</v>
      </c>
      <c r="F119" s="14">
        <f t="shared" si="30"/>
        <v>48750</v>
      </c>
      <c r="G119" s="15">
        <f t="shared" si="31"/>
        <v>48778</v>
      </c>
      <c r="H119" s="15">
        <f t="shared" si="32"/>
        <v>48796</v>
      </c>
      <c r="I119" s="14">
        <f t="shared" si="33"/>
        <v>48799</v>
      </c>
      <c r="J119" s="14">
        <f t="shared" si="34"/>
        <v>48803</v>
      </c>
      <c r="K119" s="14">
        <f t="shared" si="35"/>
        <v>48824</v>
      </c>
      <c r="L119" s="14">
        <f>I119+(VLOOKUP($A119,'[1]1 Term Dates'!$Q$2:$AP$40,25,0)*7)-3</f>
        <v>48887</v>
      </c>
      <c r="M119" s="15">
        <f t="shared" si="36"/>
        <v>48890</v>
      </c>
      <c r="N119" s="15">
        <f t="shared" si="37"/>
        <v>48908</v>
      </c>
      <c r="O119" s="14">
        <f t="shared" si="38"/>
        <v>48911</v>
      </c>
      <c r="P119" s="14">
        <f t="shared" si="39"/>
        <v>48887</v>
      </c>
      <c r="Q119" s="14">
        <f t="shared" si="40"/>
        <v>48915</v>
      </c>
      <c r="R119" s="14">
        <f t="shared" si="41"/>
        <v>48918</v>
      </c>
      <c r="S119" s="14">
        <f t="shared" si="42"/>
        <v>48936</v>
      </c>
      <c r="T119" s="14">
        <f t="shared" si="43"/>
        <v>48957</v>
      </c>
      <c r="U119" s="14">
        <f t="shared" si="44"/>
        <v>48961</v>
      </c>
      <c r="V119" s="14">
        <f t="shared" si="28"/>
        <v>48995</v>
      </c>
      <c r="W119" s="14">
        <f t="shared" si="45"/>
        <v>48997</v>
      </c>
      <c r="X119" s="14">
        <f t="shared" si="29"/>
        <v>49013</v>
      </c>
      <c r="Y119" s="14">
        <f t="shared" si="46"/>
        <v>49016</v>
      </c>
      <c r="Z119" s="14">
        <f t="shared" si="47"/>
        <v>49027</v>
      </c>
      <c r="AA119" s="14">
        <f t="shared" si="48"/>
        <v>49033</v>
      </c>
    </row>
    <row r="120" spans="1:27" x14ac:dyDescent="0.25">
      <c r="A120" s="16" t="str">
        <f t="shared" si="52"/>
        <v>32/33</v>
      </c>
      <c r="B120" s="16" t="s">
        <v>33</v>
      </c>
      <c r="C120" s="16"/>
      <c r="D120" s="16">
        <v>10</v>
      </c>
      <c r="E120" s="17">
        <f t="shared" si="27"/>
        <v>48715</v>
      </c>
      <c r="F120" s="14">
        <f t="shared" si="30"/>
        <v>48778</v>
      </c>
      <c r="G120" s="15">
        <f t="shared" si="31"/>
        <v>48806</v>
      </c>
      <c r="H120" s="15">
        <f t="shared" si="32"/>
        <v>48824</v>
      </c>
      <c r="I120" s="14">
        <f t="shared" si="33"/>
        <v>48827</v>
      </c>
      <c r="J120" s="14">
        <f t="shared" si="34"/>
        <v>48831</v>
      </c>
      <c r="K120" s="14">
        <f t="shared" si="35"/>
        <v>48852</v>
      </c>
      <c r="L120" s="14">
        <f>I120+(VLOOKUP($A120,'[1]1 Term Dates'!$Q$2:$AP$40,25,0)*7)-3</f>
        <v>48915</v>
      </c>
      <c r="M120" s="15">
        <f t="shared" si="36"/>
        <v>48918</v>
      </c>
      <c r="N120" s="15">
        <f t="shared" si="37"/>
        <v>48936</v>
      </c>
      <c r="O120" s="14">
        <f t="shared" si="38"/>
        <v>48939</v>
      </c>
      <c r="P120" s="14">
        <f t="shared" si="39"/>
        <v>48915</v>
      </c>
      <c r="Q120" s="14">
        <f t="shared" si="40"/>
        <v>48943</v>
      </c>
      <c r="R120" s="14">
        <f t="shared" si="41"/>
        <v>48946</v>
      </c>
      <c r="S120" s="14">
        <f t="shared" si="42"/>
        <v>48964</v>
      </c>
      <c r="T120" s="14">
        <f t="shared" si="43"/>
        <v>48985</v>
      </c>
      <c r="U120" s="14">
        <f t="shared" si="44"/>
        <v>48989</v>
      </c>
      <c r="V120" s="14">
        <f t="shared" si="28"/>
        <v>49023</v>
      </c>
      <c r="W120" s="14">
        <f t="shared" si="45"/>
        <v>49025</v>
      </c>
      <c r="X120" s="14">
        <f t="shared" si="29"/>
        <v>49041</v>
      </c>
      <c r="Y120" s="14">
        <f t="shared" si="46"/>
        <v>49044</v>
      </c>
      <c r="Z120" s="14">
        <f t="shared" si="47"/>
        <v>49055</v>
      </c>
      <c r="AA120" s="14">
        <f t="shared" si="48"/>
        <v>49061</v>
      </c>
    </row>
    <row r="121" spans="1:27" x14ac:dyDescent="0.25">
      <c r="A121" s="16" t="str">
        <f t="shared" si="52"/>
        <v>32/33</v>
      </c>
      <c r="B121" s="16" t="s">
        <v>34</v>
      </c>
      <c r="C121" s="16"/>
      <c r="D121" s="16">
        <v>11</v>
      </c>
      <c r="E121" s="17">
        <f t="shared" si="27"/>
        <v>48750</v>
      </c>
      <c r="F121" s="14">
        <f t="shared" si="30"/>
        <v>48813</v>
      </c>
      <c r="G121" s="15">
        <f t="shared" si="31"/>
        <v>48841</v>
      </c>
      <c r="H121" s="15">
        <f t="shared" si="32"/>
        <v>48859</v>
      </c>
      <c r="I121" s="14">
        <f t="shared" si="33"/>
        <v>48862</v>
      </c>
      <c r="J121" s="14">
        <f t="shared" si="34"/>
        <v>48866</v>
      </c>
      <c r="K121" s="14">
        <f t="shared" si="35"/>
        <v>48887</v>
      </c>
      <c r="L121" s="14">
        <f>I121+(VLOOKUP($A121,'[1]1 Term Dates'!$Q$2:$AP$40,25,0)*7)-3</f>
        <v>48950</v>
      </c>
      <c r="M121" s="15">
        <f t="shared" si="36"/>
        <v>48953</v>
      </c>
      <c r="N121" s="15">
        <f t="shared" si="37"/>
        <v>48971</v>
      </c>
      <c r="O121" s="14">
        <f t="shared" si="38"/>
        <v>48974</v>
      </c>
      <c r="P121" s="14">
        <f t="shared" si="39"/>
        <v>48950</v>
      </c>
      <c r="Q121" s="14">
        <f t="shared" si="40"/>
        <v>48978</v>
      </c>
      <c r="R121" s="14">
        <f t="shared" si="41"/>
        <v>48981</v>
      </c>
      <c r="S121" s="14">
        <f t="shared" si="42"/>
        <v>48999</v>
      </c>
      <c r="T121" s="14">
        <f t="shared" si="43"/>
        <v>49020</v>
      </c>
      <c r="U121" s="14">
        <f t="shared" si="44"/>
        <v>49024</v>
      </c>
      <c r="V121" s="14">
        <f t="shared" si="28"/>
        <v>49058</v>
      </c>
      <c r="W121" s="14">
        <f t="shared" si="45"/>
        <v>49060</v>
      </c>
      <c r="X121" s="14">
        <f t="shared" si="29"/>
        <v>49076</v>
      </c>
      <c r="Y121" s="14">
        <f t="shared" si="46"/>
        <v>49079</v>
      </c>
      <c r="Z121" s="14">
        <f t="shared" si="47"/>
        <v>49090</v>
      </c>
      <c r="AA121" s="14">
        <f t="shared" si="48"/>
        <v>49096</v>
      </c>
    </row>
    <row r="122" spans="1:27" x14ac:dyDescent="0.25">
      <c r="A122" s="16" t="str">
        <f t="shared" si="52"/>
        <v>32/33</v>
      </c>
      <c r="B122" s="16" t="s">
        <v>35</v>
      </c>
      <c r="C122" s="16"/>
      <c r="D122" s="16">
        <v>12</v>
      </c>
      <c r="E122" s="17">
        <f t="shared" si="27"/>
        <v>48778</v>
      </c>
      <c r="F122" s="14">
        <f t="shared" si="30"/>
        <v>48841</v>
      </c>
      <c r="G122" s="15">
        <f t="shared" si="31"/>
        <v>48869</v>
      </c>
      <c r="H122" s="15">
        <f t="shared" si="32"/>
        <v>48887</v>
      </c>
      <c r="I122" s="14">
        <f t="shared" si="33"/>
        <v>48890</v>
      </c>
      <c r="J122" s="14">
        <f t="shared" si="34"/>
        <v>48894</v>
      </c>
      <c r="K122" s="14">
        <f t="shared" si="35"/>
        <v>48915</v>
      </c>
      <c r="L122" s="14">
        <f>I122+(VLOOKUP($A122,'[1]1 Term Dates'!$Q$2:$AP$40,25,0)*7)-3</f>
        <v>48978</v>
      </c>
      <c r="M122" s="15">
        <f t="shared" si="36"/>
        <v>48981</v>
      </c>
      <c r="N122" s="15">
        <f t="shared" si="37"/>
        <v>48999</v>
      </c>
      <c r="O122" s="14">
        <f t="shared" si="38"/>
        <v>49002</v>
      </c>
      <c r="P122" s="14">
        <f t="shared" si="39"/>
        <v>48978</v>
      </c>
      <c r="Q122" s="14">
        <f t="shared" si="40"/>
        <v>49006</v>
      </c>
      <c r="R122" s="14">
        <f t="shared" si="41"/>
        <v>49009</v>
      </c>
      <c r="S122" s="14">
        <f t="shared" si="42"/>
        <v>49027</v>
      </c>
      <c r="T122" s="14">
        <f t="shared" si="43"/>
        <v>49048</v>
      </c>
      <c r="U122" s="14">
        <f t="shared" si="44"/>
        <v>49052</v>
      </c>
      <c r="V122" s="14">
        <f t="shared" si="28"/>
        <v>49086</v>
      </c>
      <c r="W122" s="14">
        <f t="shared" si="45"/>
        <v>49088</v>
      </c>
      <c r="X122" s="14">
        <f t="shared" si="29"/>
        <v>49104</v>
      </c>
      <c r="Y122" s="14">
        <f t="shared" si="46"/>
        <v>49107</v>
      </c>
      <c r="Z122" s="14">
        <f t="shared" si="47"/>
        <v>49118</v>
      </c>
      <c r="AA122" s="14">
        <f t="shared" si="48"/>
        <v>49124</v>
      </c>
    </row>
  </sheetData>
  <autoFilter ref="A2:AA2" xr:uid="{3FD7E6C8-DCA4-44F8-979C-03160DDC856E}">
    <filterColumn colId="8" showButton="0"/>
    <filterColumn colId="17" showButton="0"/>
    <filterColumn colId="24" showButton="0"/>
  </autoFilter>
  <mergeCells count="5">
    <mergeCell ref="G1:H1"/>
    <mergeCell ref="M1:N1"/>
    <mergeCell ref="I2:J2"/>
    <mergeCell ref="R2:S2"/>
    <mergeCell ref="Y2:Z2"/>
  </mergeCells>
  <conditionalFormatting sqref="F3:F122 I3:L122 O3:AA1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:F122 I3:L12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:AA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:AA7 O9:AA12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:AA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4a7c20-2a83-4cf7-9ed9-5248c6156013">
      <Terms xmlns="http://schemas.microsoft.com/office/infopath/2007/PartnerControls"/>
    </lcf76f155ced4ddcb4097134ff3c332f>
    <TaxCatchAll xmlns="6977df53-1801-47a2-b736-f8a74c238ca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8F2B71E060314D89EB5A5F3C36F819" ma:contentTypeVersion="15" ma:contentTypeDescription="Create a new document." ma:contentTypeScope="" ma:versionID="190bab4006ef37a5641f2ae6ccbcdd4b">
  <xsd:schema xmlns:xsd="http://www.w3.org/2001/XMLSchema" xmlns:xs="http://www.w3.org/2001/XMLSchema" xmlns:p="http://schemas.microsoft.com/office/2006/metadata/properties" xmlns:ns2="054a7c20-2a83-4cf7-9ed9-5248c6156013" xmlns:ns3="6977df53-1801-47a2-b736-f8a74c238ca3" targetNamespace="http://schemas.microsoft.com/office/2006/metadata/properties" ma:root="true" ma:fieldsID="a4deecacc44467f58ca275202a668502" ns2:_="" ns3:_="">
    <xsd:import namespace="054a7c20-2a83-4cf7-9ed9-5248c6156013"/>
    <xsd:import namespace="6977df53-1801-47a2-b736-f8a74c238c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a7c20-2a83-4cf7-9ed9-5248c61560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3035b0a-854a-4967-9374-aa801ec28e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7df53-1801-47a2-b736-f8a74c238ca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335bb7a-5c22-4f81-981e-043359b153df}" ma:internalName="TaxCatchAll" ma:showField="CatchAllData" ma:web="6977df53-1801-47a2-b736-f8a74c238c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E80B94-C975-42B0-B9A5-78054DC537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B643C5-EA2B-4FBE-B454-EBF02B7C992B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6977df53-1801-47a2-b736-f8a74c238ca3"/>
    <ds:schemaRef ds:uri="054a7c20-2a83-4cf7-9ed9-5248c6156013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8D9BFCA-705A-402D-82E8-923F84F54B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4a7c20-2a83-4cf7-9ed9-5248c6156013"/>
    <ds:schemaRef ds:uri="6977df53-1801-47a2-b736-f8a74c238c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52e9fda-0691-4585-bdfc-5ccae1ce1890}" enabled="0" method="" siteId="{b52e9fda-0691-4585-bdfc-5ccae1ce189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 AAT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 Hinewright</dc:creator>
  <cp:keywords/>
  <dc:description/>
  <cp:lastModifiedBy>Anju Ramesh</cp:lastModifiedBy>
  <cp:revision/>
  <dcterms:created xsi:type="dcterms:W3CDTF">2024-08-28T15:45:20Z</dcterms:created>
  <dcterms:modified xsi:type="dcterms:W3CDTF">2024-09-09T15:15:15Z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0x010100D38F2B71E060314D89EB5A5F3C36F819</vt:lpwstr>
  </property>
  <property fmtid="{D5CDD505-2E9C-101B-9397-08002B2CF9AE}" pid="3" name="MediaServiceImageTags">
    <vt:lpwstr/>
  </property>
</Properties>
</file>